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PivotChartFilter="1" defaultThemeVersion="124226"/>
  <bookViews>
    <workbookView xWindow="120" yWindow="15" windowWidth="15195" windowHeight="8190" activeTab="1"/>
  </bookViews>
  <sheets>
    <sheet name="Example one" sheetId="1" r:id="rId1"/>
    <sheet name="Pivot Table and Chart" sheetId="4" r:id="rId2"/>
    <sheet name="BBQ List" sheetId="2" r:id="rId3"/>
    <sheet name="Tax Table" sheetId="5" r:id="rId4"/>
  </sheets>
  <definedNames>
    <definedName name="_xlnm._FilterDatabase" localSheetId="2" hidden="1">'BBQ List'!$A$6:$F$22</definedName>
    <definedName name="BBQDate">'BBQ List'!$C$2</definedName>
    <definedName name="BBQList">'BBQ List'!$A$6:$F$22</definedName>
    <definedName name="Guests">'BBQ List'!$C$3</definedName>
    <definedName name="TaxRates">'Tax Table'!$A$1:$C$5</definedName>
  </definedNames>
  <calcPr calcId="145621"/>
  <pivotCaches>
    <pivotCache cacheId="8" r:id="rId5"/>
  </pivotCaches>
</workbook>
</file>

<file path=xl/calcChain.xml><?xml version="1.0" encoding="utf-8"?>
<calcChain xmlns="http://schemas.openxmlformats.org/spreadsheetml/2006/main">
  <c r="F7" i="2" l="1"/>
  <c r="F8" i="2"/>
  <c r="F9" i="2"/>
  <c r="F10" i="2"/>
  <c r="F11" i="2"/>
  <c r="F12" i="2"/>
  <c r="F13" i="2"/>
  <c r="F14" i="2"/>
  <c r="F15" i="2"/>
  <c r="F16" i="2"/>
  <c r="G16" i="2" s="1"/>
  <c r="H16" i="2" s="1"/>
  <c r="F17" i="2"/>
  <c r="F18" i="2"/>
  <c r="F19" i="2"/>
  <c r="F20" i="2"/>
  <c r="F21" i="2"/>
  <c r="F22" i="2"/>
  <c r="G19" i="2"/>
  <c r="H19" i="2" s="1"/>
  <c r="E21" i="2"/>
  <c r="E11" i="2"/>
  <c r="G11" i="2" s="1"/>
  <c r="H11" i="2" s="1"/>
  <c r="E8" i="2"/>
  <c r="G8" i="2" s="1"/>
  <c r="H8" i="2" s="1"/>
  <c r="E10" i="2"/>
  <c r="E7" i="2"/>
  <c r="E17" i="2"/>
  <c r="G17" i="2" s="1"/>
  <c r="H17" i="2" s="1"/>
  <c r="E20" i="2"/>
  <c r="E19" i="2"/>
  <c r="E16" i="2"/>
  <c r="E22" i="2"/>
  <c r="E13" i="2"/>
  <c r="E18" i="2"/>
  <c r="E14" i="2"/>
  <c r="E9" i="2"/>
  <c r="G9" i="2" s="1"/>
  <c r="H9" i="2" s="1"/>
  <c r="E12" i="2"/>
  <c r="G12" i="2" s="1"/>
  <c r="H12" i="2" s="1"/>
  <c r="E15" i="2"/>
  <c r="C10" i="1"/>
  <c r="C16" i="1" s="1"/>
  <c r="B13" i="1"/>
  <c r="C13" i="1"/>
  <c r="A13" i="1"/>
  <c r="B10" i="1"/>
  <c r="B16" i="1" s="1"/>
  <c r="A10" i="1"/>
  <c r="A16" i="1" s="1"/>
  <c r="A19" i="1" s="1"/>
  <c r="G14" i="2" l="1"/>
  <c r="H14" i="2" s="1"/>
  <c r="G21" i="2"/>
  <c r="H21" i="2" s="1"/>
  <c r="G18" i="2"/>
  <c r="H18" i="2" s="1"/>
  <c r="G10" i="2"/>
  <c r="H10" i="2" s="1"/>
  <c r="G7" i="2"/>
  <c r="H7" i="2" s="1"/>
  <c r="G15" i="2"/>
  <c r="H15" i="2" s="1"/>
  <c r="G22" i="2"/>
  <c r="H22" i="2" s="1"/>
  <c r="G13" i="2"/>
  <c r="H13" i="2" s="1"/>
  <c r="B19" i="1"/>
  <c r="G20" i="2"/>
  <c r="H20" i="2" s="1"/>
  <c r="C19" i="1"/>
  <c r="G24" i="2" l="1"/>
  <c r="G25" i="2" s="1"/>
  <c r="G28" i="2" s="1"/>
</calcChain>
</file>

<file path=xl/sharedStrings.xml><?xml version="1.0" encoding="utf-8"?>
<sst xmlns="http://schemas.openxmlformats.org/spreadsheetml/2006/main" count="78" uniqueCount="55">
  <si>
    <t>shipping</t>
  </si>
  <si>
    <t>tax</t>
  </si>
  <si>
    <t>TOTAL</t>
  </si>
  <si>
    <t>Garden City</t>
  </si>
  <si>
    <t>Massapequa</t>
  </si>
  <si>
    <t>Stony Brook</t>
  </si>
  <si>
    <t>Subtotal</t>
  </si>
  <si>
    <t xml:space="preserve">BBQ </t>
  </si>
  <si>
    <t>Expected number of people</t>
  </si>
  <si>
    <t>Date of BBQ</t>
  </si>
  <si>
    <t>Description</t>
  </si>
  <si>
    <t>Quantity</t>
  </si>
  <si>
    <t>Unit Price</t>
  </si>
  <si>
    <t>Sales Tax</t>
  </si>
  <si>
    <t>pounds of beef</t>
  </si>
  <si>
    <t>pounds of chicken</t>
  </si>
  <si>
    <t>buns 12 pack</t>
  </si>
  <si>
    <t>corn by ear</t>
  </si>
  <si>
    <t>paper plates 50 ct</t>
  </si>
  <si>
    <t>hot dog 12 pack</t>
  </si>
  <si>
    <t>soda 6 packs</t>
  </si>
  <si>
    <t>potato chips large bag</t>
  </si>
  <si>
    <t>cups 50 ct</t>
  </si>
  <si>
    <t>napkins 200 ct</t>
  </si>
  <si>
    <t>pickles large jar</t>
  </si>
  <si>
    <t>assorted utensils 100 ct</t>
  </si>
  <si>
    <t>large watermelon</t>
  </si>
  <si>
    <t>Row Labels</t>
  </si>
  <si>
    <t>Grand Total</t>
  </si>
  <si>
    <t>Sum of Subtotal</t>
  </si>
  <si>
    <t>Category</t>
  </si>
  <si>
    <t>food</t>
  </si>
  <si>
    <t>supplies</t>
  </si>
  <si>
    <t>beverage</t>
  </si>
  <si>
    <t>snack</t>
  </si>
  <si>
    <t>Threshold</t>
  </si>
  <si>
    <t>NY tax rate</t>
  </si>
  <si>
    <t>NJ tax rate</t>
  </si>
  <si>
    <t>total with Tax</t>
  </si>
  <si>
    <t>comment</t>
  </si>
  <si>
    <t>Budget</t>
  </si>
  <si>
    <t>total</t>
  </si>
  <si>
    <t>amt remaining</t>
  </si>
  <si>
    <t>qty</t>
  </si>
  <si>
    <t>goal</t>
  </si>
  <si>
    <t>mustard 12 oz.</t>
  </si>
  <si>
    <t>ketchup 12 oz.</t>
  </si>
  <si>
    <t>tortilla chips large bag</t>
  </si>
  <si>
    <t>centerpiece unit price</t>
  </si>
  <si>
    <t>TAX</t>
  </si>
  <si>
    <t>SHIPPING</t>
  </si>
  <si>
    <t>COST BEFORE SHIPPING:</t>
  </si>
  <si>
    <t>Relative reference</t>
  </si>
  <si>
    <t>Locked with "$" ABSOLUTE ref</t>
  </si>
  <si>
    <t>Purely RELATIVE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</si>
</sst>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%"/>
    <numFmt numFmtId="165" formatCode="[$-F800]dddd\,\ mmmm\ dd\,\ yyyy"/>
    <numFmt numFmtId="166" formatCode="0.0000%"/>
    <numFmt numFmtId="167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164" fontId="0" fillId="0" borderId="0" xfId="0" applyNumberFormat="1"/>
    <xf numFmtId="2" fontId="0" fillId="0" borderId="0" xfId="0" applyNumberFormat="1"/>
    <xf numFmtId="164" fontId="1" fillId="0" borderId="0" xfId="0" applyNumberFormat="1" applyFont="1"/>
    <xf numFmtId="165" fontId="0" fillId="0" borderId="0" xfId="0" applyNumberFormat="1"/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0" fillId="2" borderId="0" xfId="0" applyFill="1"/>
    <xf numFmtId="0" fontId="0" fillId="3" borderId="0" xfId="0" applyFill="1"/>
    <xf numFmtId="0" fontId="2" fillId="0" borderId="0" xfId="0" applyFont="1"/>
    <xf numFmtId="0" fontId="0" fillId="0" borderId="0" xfId="0" applyAlignment="1">
      <alignment horizontal="right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[Intermediate Excel 6-10-2012.xlsx]Pivot Table and Chart!PivotTable1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Subtotal</a:t>
            </a:r>
            <a:r>
              <a:rPr lang="en-US" baseline="0"/>
              <a:t> by Category</a:t>
            </a:r>
            <a:endParaRPr lang="en-US"/>
          </a:p>
        </c:rich>
      </c:tx>
      <c:layout/>
      <c:overlay val="0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'Pivot Table and Chart'!$B$1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'Pivot Table and Chart'!$A$2:$A$6</c:f>
              <c:strCache>
                <c:ptCount val="4"/>
                <c:pt idx="0">
                  <c:v>beverage</c:v>
                </c:pt>
                <c:pt idx="1">
                  <c:v>food</c:v>
                </c:pt>
                <c:pt idx="2">
                  <c:v>snack</c:v>
                </c:pt>
                <c:pt idx="3">
                  <c:v>supplies</c:v>
                </c:pt>
              </c:strCache>
            </c:strRef>
          </c:cat>
          <c:val>
            <c:numRef>
              <c:f>'Pivot Table and Chart'!$B$2:$B$6</c:f>
              <c:numCache>
                <c:formatCode>General</c:formatCode>
                <c:ptCount val="4"/>
                <c:pt idx="0">
                  <c:v>29.94</c:v>
                </c:pt>
                <c:pt idx="1">
                  <c:v>157.66000000000003</c:v>
                </c:pt>
                <c:pt idx="2">
                  <c:v>26.950000000000003</c:v>
                </c:pt>
                <c:pt idx="3">
                  <c:v>41.120000000000005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269632"/>
        <c:axId val="99284480"/>
      </c:barChart>
      <c:catAx>
        <c:axId val="99269632"/>
        <c:scaling>
          <c:orientation val="minMax"/>
        </c:scaling>
        <c:delete val="0"/>
        <c:axPos val="b"/>
        <c:majorTickMark val="out"/>
        <c:minorTickMark val="none"/>
        <c:tickLblPos val="nextTo"/>
        <c:crossAx val="99284480"/>
        <c:crosses val="autoZero"/>
        <c:auto val="1"/>
        <c:lblAlgn val="ctr"/>
        <c:lblOffset val="100"/>
        <c:noMultiLvlLbl val="0"/>
      </c:catAx>
      <c:valAx>
        <c:axId val="99284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269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[Intermediate Excel 6-10-2012.xlsx]Pivot Table and Chart!PivotTable1</c:name>
    <c:fmtId val="1"/>
  </c:pivotSource>
  <c:chart>
    <c:title>
      <c:layout/>
      <c:overlay val="0"/>
    </c:title>
    <c:autoTitleDeleted val="0"/>
    <c:pivotFmts>
      <c:pivotFmt>
        <c:idx val="0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 sz="1050"/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</c:dLbl>
      </c:pivotFmt>
    </c:pivotFmts>
    <c:plotArea>
      <c:layout/>
      <c:pieChart>
        <c:varyColors val="1"/>
        <c:ser>
          <c:idx val="0"/>
          <c:order val="0"/>
          <c:tx>
            <c:strRef>
              <c:f>'Pivot Table and Chart'!$B$1</c:f>
              <c:strCache>
                <c:ptCount val="1"/>
                <c:pt idx="0">
                  <c:v>Total</c:v>
                </c:pt>
              </c:strCache>
            </c:strRef>
          </c:tx>
          <c:dPt>
            <c:idx val="2"/>
            <c:bubble3D val="0"/>
            <c:explosion val="65"/>
          </c:dPt>
          <c:dLbls>
            <c:spPr/>
            <c:txPr>
              <a:bodyPr/>
              <a:lstStyle/>
              <a:p>
                <a:pPr>
                  <a:defRPr sz="105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'Pivot Table and Chart'!$A$2:$A$6</c:f>
              <c:strCache>
                <c:ptCount val="4"/>
                <c:pt idx="0">
                  <c:v>beverage</c:v>
                </c:pt>
                <c:pt idx="1">
                  <c:v>food</c:v>
                </c:pt>
                <c:pt idx="2">
                  <c:v>snack</c:v>
                </c:pt>
                <c:pt idx="3">
                  <c:v>supplies</c:v>
                </c:pt>
              </c:strCache>
            </c:strRef>
          </c:cat>
          <c:val>
            <c:numRef>
              <c:f>'Pivot Table and Chart'!$B$2:$B$6</c:f>
              <c:numCache>
                <c:formatCode>General</c:formatCode>
                <c:ptCount val="4"/>
                <c:pt idx="0">
                  <c:v>29.94</c:v>
                </c:pt>
                <c:pt idx="1">
                  <c:v>157.66000000000003</c:v>
                </c:pt>
                <c:pt idx="2">
                  <c:v>26.950000000000003</c:v>
                </c:pt>
                <c:pt idx="3">
                  <c:v>41.120000000000005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0</xdr:row>
      <xdr:rowOff>0</xdr:rowOff>
    </xdr:from>
    <xdr:to>
      <xdr:col>12</xdr:col>
      <xdr:colOff>381000</xdr:colOff>
      <xdr:row>19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247650</xdr:colOff>
      <xdr:row>20</xdr:row>
      <xdr:rowOff>114300</xdr:rowOff>
    </xdr:from>
    <xdr:to>
      <xdr:col>9</xdr:col>
      <xdr:colOff>552450</xdr:colOff>
      <xdr:row>35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CC" refreshedDate="41089.970225115743" createdVersion="3" refreshedVersion="4" minRefreshableVersion="3" recordCount="16">
  <cacheSource type="worksheet">
    <worksheetSource name="BBQList"/>
  </cacheSource>
  <cacheFields count="6">
    <cacheField name="Description" numFmtId="0">
      <sharedItems/>
    </cacheField>
    <cacheField name="Category" numFmtId="0">
      <sharedItems count="5">
        <s v="beverage"/>
        <s v="food"/>
        <s v="snack"/>
        <s v="supplies"/>
        <s v="alcoholic beverage" u="1"/>
      </sharedItems>
    </cacheField>
    <cacheField name="Quantity" numFmtId="0">
      <sharedItems containsSemiMixedTypes="0" containsString="0" containsNumber="1" containsInteger="1" minValue="1" maxValue="30"/>
    </cacheField>
    <cacheField name="Unit Price" numFmtId="4">
      <sharedItems containsSemiMixedTypes="0" containsString="0" containsNumber="1" minValue="0.6" maxValue="6.99"/>
    </cacheField>
    <cacheField name="Subtotal" numFmtId="4">
      <sharedItems containsSemiMixedTypes="0" containsString="0" containsNumber="1" minValue="3.98" maxValue="49.900000000000006"/>
    </cacheField>
    <cacheField name="Sales Tax" numFmtId="166">
      <sharedItems containsSemiMixedTypes="0" containsString="0" containsNumber="1" minValue="0" maxValue="7.0000000000000007E-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">
  <r>
    <s v="soda 6 packs"/>
    <x v="0"/>
    <n v="6"/>
    <n v="4.99"/>
    <n v="29.94"/>
    <n v="7.0000000000000007E-2"/>
  </r>
  <r>
    <s v="mustard 12 oz."/>
    <x v="1"/>
    <n v="2"/>
    <n v="1.99"/>
    <n v="3.98"/>
    <n v="0"/>
  </r>
  <r>
    <s v="buns 12 pack"/>
    <x v="1"/>
    <n v="4"/>
    <n v="1.99"/>
    <n v="7.96"/>
    <n v="0"/>
  </r>
  <r>
    <s v="hot dog 12 pack"/>
    <x v="1"/>
    <n v="2"/>
    <n v="3.99"/>
    <n v="7.98"/>
    <n v="0"/>
  </r>
  <r>
    <s v="ketchup 12 oz."/>
    <x v="1"/>
    <n v="3"/>
    <n v="2.99"/>
    <n v="8.9700000000000006"/>
    <n v="0"/>
  </r>
  <r>
    <s v="corn by ear"/>
    <x v="1"/>
    <n v="30"/>
    <n v="0.6"/>
    <n v="18"/>
    <n v="0"/>
  </r>
  <r>
    <s v="large watermelon"/>
    <x v="1"/>
    <n v="3"/>
    <n v="6.99"/>
    <n v="20.97"/>
    <n v="0"/>
  </r>
  <r>
    <s v="pounds of chicken"/>
    <x v="1"/>
    <n v="10"/>
    <n v="3.99"/>
    <n v="39.900000000000006"/>
    <n v="0"/>
  </r>
  <r>
    <s v="pounds of beef"/>
    <x v="1"/>
    <n v="10"/>
    <n v="4.99"/>
    <n v="49.900000000000006"/>
    <n v="0"/>
  </r>
  <r>
    <s v="pickles large jar"/>
    <x v="2"/>
    <n v="1"/>
    <n v="6.99"/>
    <n v="6.99"/>
    <n v="7.0000000000000007E-2"/>
  </r>
  <r>
    <s v="potato chips large bag"/>
    <x v="2"/>
    <n v="2"/>
    <n v="3.99"/>
    <n v="7.98"/>
    <n v="7.0000000000000007E-2"/>
  </r>
  <r>
    <s v="tortilla chips large bag"/>
    <x v="2"/>
    <n v="2"/>
    <n v="5.99"/>
    <n v="11.98"/>
    <n v="7.0000000000000007E-2"/>
  </r>
  <r>
    <s v="napkins 200 ct"/>
    <x v="3"/>
    <n v="2"/>
    <n v="2.59"/>
    <n v="5.18"/>
    <n v="7.0000000000000007E-2"/>
  </r>
  <r>
    <s v="cups 50 ct"/>
    <x v="3"/>
    <n v="2"/>
    <n v="3.99"/>
    <n v="7.98"/>
    <n v="7.0000000000000007E-2"/>
  </r>
  <r>
    <s v="paper plates 50 ct"/>
    <x v="3"/>
    <n v="2"/>
    <n v="6.99"/>
    <n v="13.98"/>
    <n v="7.0000000000000007E-2"/>
  </r>
  <r>
    <s v="assorted utensils 100 ct"/>
    <x v="3"/>
    <n v="2"/>
    <n v="6.99"/>
    <n v="13.98"/>
    <n v="7.0000000000000007E-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4" minRefreshableVersion="3" showCalcMbrs="0" useAutoFormatting="1" itemPrintTitles="1" createdVersion="3" indent="0" outline="1" outlineData="1" multipleFieldFilters="0" chartFormat="2">
  <location ref="A1:B6" firstHeaderRow="1" firstDataRow="1" firstDataCol="1"/>
  <pivotFields count="6">
    <pivotField showAll="0"/>
    <pivotField axis="axisRow" showAll="0" sortType="ascending" defaultSubtotal="0">
      <items count="5">
        <item m="1" x="4"/>
        <item x="0"/>
        <item x="1"/>
        <item x="2"/>
        <item x="3"/>
      </items>
    </pivotField>
    <pivotField showAll="0"/>
    <pivotField numFmtId="4" showAll="0"/>
    <pivotField dataField="1" numFmtId="4" showAll="0" defaultSubtotal="0"/>
    <pivotField showAll="0"/>
  </pivotFields>
  <rowFields count="1">
    <field x="1"/>
  </rowFields>
  <rowItems count="5"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um of Subtotal" fld="4" baseField="0" baseItem="0"/>
  </dataFields>
  <chartFormats count="2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="145" zoomScaleNormal="145" workbookViewId="0">
      <selection activeCell="D19" sqref="D19"/>
    </sheetView>
  </sheetViews>
  <sheetFormatPr defaultRowHeight="15" x14ac:dyDescent="0.25"/>
  <cols>
    <col min="1" max="3" width="15.5703125" customWidth="1"/>
  </cols>
  <sheetData>
    <row r="1" spans="1:7" x14ac:dyDescent="0.25">
      <c r="A1" s="1" t="s">
        <v>0</v>
      </c>
      <c r="B1" s="1">
        <v>20</v>
      </c>
    </row>
    <row r="2" spans="1:7" x14ac:dyDescent="0.25">
      <c r="A2" s="1" t="s">
        <v>1</v>
      </c>
      <c r="B2" s="6">
        <v>8.7249999999999994E-2</v>
      </c>
    </row>
    <row r="3" spans="1:7" x14ac:dyDescent="0.25">
      <c r="A3" s="1"/>
      <c r="B3" s="6"/>
    </row>
    <row r="4" spans="1:7" x14ac:dyDescent="0.25">
      <c r="A4" s="1" t="s">
        <v>51</v>
      </c>
    </row>
    <row r="5" spans="1:7" x14ac:dyDescent="0.25">
      <c r="A5" t="s">
        <v>3</v>
      </c>
      <c r="B5" t="s">
        <v>4</v>
      </c>
      <c r="C5" t="s">
        <v>5</v>
      </c>
    </row>
    <row r="6" spans="1:7" x14ac:dyDescent="0.25">
      <c r="A6" s="2">
        <v>2</v>
      </c>
      <c r="B6" s="2">
        <v>5</v>
      </c>
      <c r="C6" s="2">
        <v>8</v>
      </c>
    </row>
    <row r="7" spans="1:7" x14ac:dyDescent="0.25">
      <c r="A7" s="2">
        <v>4</v>
      </c>
      <c r="B7" s="2">
        <v>9</v>
      </c>
      <c r="C7" s="2">
        <v>9</v>
      </c>
    </row>
    <row r="8" spans="1:7" x14ac:dyDescent="0.25">
      <c r="A8" s="2">
        <v>3</v>
      </c>
      <c r="B8" s="2">
        <v>6</v>
      </c>
      <c r="C8" s="2">
        <v>0</v>
      </c>
    </row>
    <row r="9" spans="1:7" x14ac:dyDescent="0.25">
      <c r="A9" s="2" t="s">
        <v>6</v>
      </c>
      <c r="B9" s="2"/>
      <c r="C9" s="2"/>
    </row>
    <row r="10" spans="1:7" x14ac:dyDescent="0.25">
      <c r="A10" s="3">
        <f>SUM(A6:A8)</f>
        <v>9</v>
      </c>
      <c r="B10" s="3">
        <f>SUM(B6:B8)</f>
        <v>20</v>
      </c>
      <c r="C10" s="3">
        <f>SUM(C6:C8)</f>
        <v>17</v>
      </c>
      <c r="D10" s="16" t="s">
        <v>52</v>
      </c>
    </row>
    <row r="12" spans="1:7" x14ac:dyDescent="0.25">
      <c r="A12" s="1" t="s">
        <v>50</v>
      </c>
    </row>
    <row r="13" spans="1:7" x14ac:dyDescent="0.25">
      <c r="A13">
        <f>$B$1</f>
        <v>20</v>
      </c>
      <c r="B13">
        <f t="shared" ref="B13:C13" si="0">$B$1</f>
        <v>20</v>
      </c>
      <c r="C13">
        <f t="shared" si="0"/>
        <v>20</v>
      </c>
      <c r="D13" s="16" t="s">
        <v>53</v>
      </c>
    </row>
    <row r="15" spans="1:7" x14ac:dyDescent="0.25">
      <c r="A15" s="1" t="s">
        <v>49</v>
      </c>
    </row>
    <row r="16" spans="1:7" x14ac:dyDescent="0.25">
      <c r="A16" s="5">
        <f>$B$2*A10</f>
        <v>0.78525</v>
      </c>
      <c r="B16" s="5">
        <f t="shared" ref="B16" si="1">$B$2*B10</f>
        <v>1.7449999999999999</v>
      </c>
      <c r="C16" s="5">
        <f>$B$2*C10</f>
        <v>1.48325</v>
      </c>
      <c r="D16" s="16" t="s">
        <v>53</v>
      </c>
      <c r="E16" s="5"/>
      <c r="F16" s="5"/>
      <c r="G16" s="5"/>
    </row>
    <row r="18" spans="1:4" x14ac:dyDescent="0.25">
      <c r="A18" s="1" t="s">
        <v>2</v>
      </c>
    </row>
    <row r="19" spans="1:4" x14ac:dyDescent="0.25">
      <c r="A19" s="5">
        <f>A10+A13+A16</f>
        <v>29.785250000000001</v>
      </c>
      <c r="B19" s="5">
        <f t="shared" ref="B19:C19" si="2">B10+B13+B16</f>
        <v>41.744999999999997</v>
      </c>
      <c r="C19" s="5">
        <f t="shared" si="2"/>
        <v>38.483249999999998</v>
      </c>
      <c r="D19" s="16" t="s">
        <v>54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topLeftCell="A3" workbookViewId="0"/>
  </sheetViews>
  <sheetFormatPr defaultRowHeight="15" x14ac:dyDescent="0.25"/>
  <cols>
    <col min="1" max="1" width="13.140625" customWidth="1"/>
    <col min="2" max="2" width="15.140625" bestFit="1" customWidth="1"/>
  </cols>
  <sheetData>
    <row r="1" spans="1:2" x14ac:dyDescent="0.25">
      <c r="A1" s="9" t="s">
        <v>27</v>
      </c>
      <c r="B1" t="s">
        <v>29</v>
      </c>
    </row>
    <row r="2" spans="1:2" x14ac:dyDescent="0.25">
      <c r="A2" s="10" t="s">
        <v>33</v>
      </c>
      <c r="B2" s="11">
        <v>29.94</v>
      </c>
    </row>
    <row r="3" spans="1:2" x14ac:dyDescent="0.25">
      <c r="A3" s="10" t="s">
        <v>31</v>
      </c>
      <c r="B3" s="11">
        <v>157.66000000000003</v>
      </c>
    </row>
    <row r="4" spans="1:2" x14ac:dyDescent="0.25">
      <c r="A4" s="10" t="s">
        <v>34</v>
      </c>
      <c r="B4" s="11">
        <v>26.950000000000003</v>
      </c>
    </row>
    <row r="5" spans="1:2" x14ac:dyDescent="0.25">
      <c r="A5" s="10" t="s">
        <v>32</v>
      </c>
      <c r="B5" s="11">
        <v>41.120000000000005</v>
      </c>
    </row>
    <row r="6" spans="1:2" x14ac:dyDescent="0.25">
      <c r="A6" s="10" t="s">
        <v>28</v>
      </c>
      <c r="B6" s="11">
        <v>255.67000000000002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28"/>
  <sheetViews>
    <sheetView zoomScale="130" zoomScaleNormal="130" workbookViewId="0">
      <pane ySplit="6" topLeftCell="A7" activePane="bottomLeft" state="frozen"/>
      <selection pane="bottomLeft" activeCell="B7" sqref="B7"/>
    </sheetView>
  </sheetViews>
  <sheetFormatPr defaultRowHeight="15" x14ac:dyDescent="0.25"/>
  <cols>
    <col min="1" max="1" width="17.28515625" customWidth="1"/>
    <col min="2" max="2" width="17.85546875" customWidth="1"/>
    <col min="3" max="3" width="23" customWidth="1"/>
    <col min="4" max="4" width="9.5703125" customWidth="1"/>
    <col min="5" max="5" width="8.42578125" customWidth="1"/>
    <col min="6" max="6" width="9" customWidth="1"/>
    <col min="7" max="7" width="13.140625" customWidth="1"/>
  </cols>
  <sheetData>
    <row r="1" spans="1:8" x14ac:dyDescent="0.25">
      <c r="A1" t="s">
        <v>7</v>
      </c>
      <c r="E1" t="s">
        <v>35</v>
      </c>
    </row>
    <row r="2" spans="1:8" x14ac:dyDescent="0.25">
      <c r="A2" t="s">
        <v>9</v>
      </c>
      <c r="C2" s="7">
        <v>41094</v>
      </c>
      <c r="E2">
        <v>50</v>
      </c>
    </row>
    <row r="3" spans="1:8" x14ac:dyDescent="0.25">
      <c r="A3" t="s">
        <v>8</v>
      </c>
      <c r="C3">
        <v>15</v>
      </c>
    </row>
    <row r="4" spans="1:8" x14ac:dyDescent="0.25">
      <c r="A4" t="s">
        <v>40</v>
      </c>
      <c r="C4" s="14">
        <v>300</v>
      </c>
    </row>
    <row r="6" spans="1:8" x14ac:dyDescent="0.25">
      <c r="A6" t="s">
        <v>10</v>
      </c>
      <c r="B6" t="s">
        <v>30</v>
      </c>
      <c r="C6" t="s">
        <v>11</v>
      </c>
      <c r="D6" t="s">
        <v>12</v>
      </c>
      <c r="E6" t="s">
        <v>6</v>
      </c>
      <c r="F6" t="s">
        <v>13</v>
      </c>
      <c r="G6" t="s">
        <v>38</v>
      </c>
      <c r="H6" t="s">
        <v>39</v>
      </c>
    </row>
    <row r="7" spans="1:8" x14ac:dyDescent="0.25">
      <c r="A7" t="s">
        <v>20</v>
      </c>
      <c r="B7" t="s">
        <v>33</v>
      </c>
      <c r="C7">
        <v>6</v>
      </c>
      <c r="D7" s="8">
        <v>4.99</v>
      </c>
      <c r="E7" s="8">
        <f t="shared" ref="E7:E22" si="0">C7*D7</f>
        <v>29.94</v>
      </c>
      <c r="F7" s="12">
        <f t="shared" ref="F7:F22" si="1">VLOOKUP(B7,TaxRates,3,FALSE)</f>
        <v>7.0000000000000007E-2</v>
      </c>
      <c r="G7" s="5">
        <f t="shared" ref="G7:G22" si="2">E7*F7+E7</f>
        <v>32.035800000000002</v>
      </c>
      <c r="H7" t="str">
        <f t="shared" ref="H7:H22" si="3">IF(G7&gt;50,"reduce","")</f>
        <v/>
      </c>
    </row>
    <row r="8" spans="1:8" x14ac:dyDescent="0.25">
      <c r="A8" t="s">
        <v>45</v>
      </c>
      <c r="B8" t="s">
        <v>31</v>
      </c>
      <c r="C8">
        <v>2</v>
      </c>
      <c r="D8" s="8">
        <v>1.99</v>
      </c>
      <c r="E8" s="8">
        <f t="shared" si="0"/>
        <v>3.98</v>
      </c>
      <c r="F8" s="12">
        <f t="shared" si="1"/>
        <v>0</v>
      </c>
      <c r="G8" s="5">
        <f t="shared" si="2"/>
        <v>3.98</v>
      </c>
      <c r="H8" t="str">
        <f t="shared" si="3"/>
        <v/>
      </c>
    </row>
    <row r="9" spans="1:8" x14ac:dyDescent="0.25">
      <c r="A9" t="s">
        <v>16</v>
      </c>
      <c r="B9" t="s">
        <v>31</v>
      </c>
      <c r="C9">
        <v>4</v>
      </c>
      <c r="D9" s="8">
        <v>1.99</v>
      </c>
      <c r="E9" s="8">
        <f t="shared" si="0"/>
        <v>7.96</v>
      </c>
      <c r="F9" s="12">
        <f t="shared" si="1"/>
        <v>0</v>
      </c>
      <c r="G9" s="5">
        <f t="shared" si="2"/>
        <v>7.96</v>
      </c>
      <c r="H9" t="str">
        <f t="shared" si="3"/>
        <v/>
      </c>
    </row>
    <row r="10" spans="1:8" x14ac:dyDescent="0.25">
      <c r="A10" t="s">
        <v>19</v>
      </c>
      <c r="B10" t="s">
        <v>31</v>
      </c>
      <c r="C10">
        <v>2</v>
      </c>
      <c r="D10" s="8">
        <v>3.99</v>
      </c>
      <c r="E10" s="8">
        <f t="shared" si="0"/>
        <v>7.98</v>
      </c>
      <c r="F10" s="12">
        <f t="shared" si="1"/>
        <v>0</v>
      </c>
      <c r="G10" s="5">
        <f t="shared" si="2"/>
        <v>7.98</v>
      </c>
      <c r="H10" t="str">
        <f t="shared" si="3"/>
        <v/>
      </c>
    </row>
    <row r="11" spans="1:8" x14ac:dyDescent="0.25">
      <c r="A11" t="s">
        <v>46</v>
      </c>
      <c r="B11" t="s">
        <v>31</v>
      </c>
      <c r="C11">
        <v>3</v>
      </c>
      <c r="D11" s="8">
        <v>2.99</v>
      </c>
      <c r="E11" s="8">
        <f t="shared" si="0"/>
        <v>8.9700000000000006</v>
      </c>
      <c r="F11" s="12">
        <f t="shared" si="1"/>
        <v>0</v>
      </c>
      <c r="G11" s="5">
        <f t="shared" si="2"/>
        <v>8.9700000000000006</v>
      </c>
      <c r="H11" t="str">
        <f t="shared" si="3"/>
        <v/>
      </c>
    </row>
    <row r="12" spans="1:8" x14ac:dyDescent="0.25">
      <c r="A12" t="s">
        <v>17</v>
      </c>
      <c r="B12" t="s">
        <v>31</v>
      </c>
      <c r="C12">
        <v>30</v>
      </c>
      <c r="D12" s="8">
        <v>0.6</v>
      </c>
      <c r="E12" s="8">
        <f t="shared" si="0"/>
        <v>18</v>
      </c>
      <c r="F12" s="12">
        <f t="shared" si="1"/>
        <v>0</v>
      </c>
      <c r="G12" s="5">
        <f t="shared" si="2"/>
        <v>18</v>
      </c>
      <c r="H12" t="str">
        <f t="shared" si="3"/>
        <v/>
      </c>
    </row>
    <row r="13" spans="1:8" x14ac:dyDescent="0.25">
      <c r="A13" t="s">
        <v>26</v>
      </c>
      <c r="B13" t="s">
        <v>31</v>
      </c>
      <c r="C13">
        <v>3</v>
      </c>
      <c r="D13" s="8">
        <v>6.99</v>
      </c>
      <c r="E13" s="8">
        <f t="shared" si="0"/>
        <v>20.97</v>
      </c>
      <c r="F13" s="12">
        <f t="shared" si="1"/>
        <v>0</v>
      </c>
      <c r="G13" s="5">
        <f t="shared" si="2"/>
        <v>20.97</v>
      </c>
      <c r="H13" t="str">
        <f t="shared" si="3"/>
        <v/>
      </c>
    </row>
    <row r="14" spans="1:8" x14ac:dyDescent="0.25">
      <c r="A14" t="s">
        <v>15</v>
      </c>
      <c r="B14" t="s">
        <v>31</v>
      </c>
      <c r="C14">
        <v>10</v>
      </c>
      <c r="D14" s="8">
        <v>3.99</v>
      </c>
      <c r="E14" s="8">
        <f t="shared" si="0"/>
        <v>39.900000000000006</v>
      </c>
      <c r="F14" s="12">
        <f t="shared" si="1"/>
        <v>0</v>
      </c>
      <c r="G14" s="5">
        <f t="shared" si="2"/>
        <v>39.900000000000006</v>
      </c>
      <c r="H14" t="str">
        <f t="shared" si="3"/>
        <v/>
      </c>
    </row>
    <row r="15" spans="1:8" x14ac:dyDescent="0.25">
      <c r="A15" t="s">
        <v>14</v>
      </c>
      <c r="B15" t="s">
        <v>31</v>
      </c>
      <c r="C15">
        <v>10</v>
      </c>
      <c r="D15" s="8">
        <v>4.99</v>
      </c>
      <c r="E15" s="8">
        <f t="shared" si="0"/>
        <v>49.900000000000006</v>
      </c>
      <c r="F15" s="12">
        <f t="shared" si="1"/>
        <v>0</v>
      </c>
      <c r="G15" s="5">
        <f t="shared" si="2"/>
        <v>49.900000000000006</v>
      </c>
      <c r="H15" t="str">
        <f t="shared" si="3"/>
        <v/>
      </c>
    </row>
    <row r="16" spans="1:8" x14ac:dyDescent="0.25">
      <c r="A16" t="s">
        <v>24</v>
      </c>
      <c r="B16" t="s">
        <v>34</v>
      </c>
      <c r="C16">
        <v>1</v>
      </c>
      <c r="D16" s="8">
        <v>6.99</v>
      </c>
      <c r="E16" s="8">
        <f t="shared" si="0"/>
        <v>6.99</v>
      </c>
      <c r="F16" s="12">
        <f t="shared" si="1"/>
        <v>7.0000000000000007E-2</v>
      </c>
      <c r="G16" s="5">
        <f t="shared" si="2"/>
        <v>7.4793000000000003</v>
      </c>
      <c r="H16" t="str">
        <f t="shared" si="3"/>
        <v/>
      </c>
    </row>
    <row r="17" spans="1:8" x14ac:dyDescent="0.25">
      <c r="A17" t="s">
        <v>21</v>
      </c>
      <c r="B17" t="s">
        <v>34</v>
      </c>
      <c r="C17">
        <v>2</v>
      </c>
      <c r="D17" s="8">
        <v>3.99</v>
      </c>
      <c r="E17" s="8">
        <f t="shared" si="0"/>
        <v>7.98</v>
      </c>
      <c r="F17" s="12">
        <f t="shared" si="1"/>
        <v>7.0000000000000007E-2</v>
      </c>
      <c r="G17" s="5">
        <f t="shared" si="2"/>
        <v>8.5386000000000006</v>
      </c>
      <c r="H17" t="str">
        <f t="shared" si="3"/>
        <v/>
      </c>
    </row>
    <row r="18" spans="1:8" x14ac:dyDescent="0.25">
      <c r="A18" t="s">
        <v>47</v>
      </c>
      <c r="B18" t="s">
        <v>34</v>
      </c>
      <c r="C18">
        <v>2</v>
      </c>
      <c r="D18" s="8">
        <v>5.99</v>
      </c>
      <c r="E18" s="8">
        <f t="shared" si="0"/>
        <v>11.98</v>
      </c>
      <c r="F18" s="12">
        <f t="shared" si="1"/>
        <v>7.0000000000000007E-2</v>
      </c>
      <c r="G18" s="5">
        <f t="shared" si="2"/>
        <v>12.8186</v>
      </c>
      <c r="H18" t="str">
        <f t="shared" si="3"/>
        <v/>
      </c>
    </row>
    <row r="19" spans="1:8" x14ac:dyDescent="0.25">
      <c r="A19" t="s">
        <v>23</v>
      </c>
      <c r="B19" t="s">
        <v>32</v>
      </c>
      <c r="C19">
        <v>2</v>
      </c>
      <c r="D19" s="8">
        <v>2.59</v>
      </c>
      <c r="E19" s="8">
        <f t="shared" si="0"/>
        <v>5.18</v>
      </c>
      <c r="F19" s="12">
        <f t="shared" si="1"/>
        <v>7.0000000000000007E-2</v>
      </c>
      <c r="G19" s="5">
        <f t="shared" si="2"/>
        <v>5.5426000000000002</v>
      </c>
      <c r="H19" t="str">
        <f t="shared" si="3"/>
        <v/>
      </c>
    </row>
    <row r="20" spans="1:8" x14ac:dyDescent="0.25">
      <c r="A20" t="s">
        <v>22</v>
      </c>
      <c r="B20" t="s">
        <v>32</v>
      </c>
      <c r="C20">
        <v>2</v>
      </c>
      <c r="D20" s="8">
        <v>3.99</v>
      </c>
      <c r="E20" s="8">
        <f t="shared" si="0"/>
        <v>7.98</v>
      </c>
      <c r="F20" s="12">
        <f t="shared" si="1"/>
        <v>7.0000000000000007E-2</v>
      </c>
      <c r="G20" s="5">
        <f t="shared" si="2"/>
        <v>8.5386000000000006</v>
      </c>
      <c r="H20" t="str">
        <f t="shared" si="3"/>
        <v/>
      </c>
    </row>
    <row r="21" spans="1:8" x14ac:dyDescent="0.25">
      <c r="A21" t="s">
        <v>18</v>
      </c>
      <c r="B21" t="s">
        <v>32</v>
      </c>
      <c r="C21">
        <v>2</v>
      </c>
      <c r="D21" s="8">
        <v>6.99</v>
      </c>
      <c r="E21" s="8">
        <f t="shared" si="0"/>
        <v>13.98</v>
      </c>
      <c r="F21" s="12">
        <f t="shared" si="1"/>
        <v>7.0000000000000007E-2</v>
      </c>
      <c r="G21" s="5">
        <f t="shared" si="2"/>
        <v>14.958600000000001</v>
      </c>
      <c r="H21" t="str">
        <f t="shared" si="3"/>
        <v/>
      </c>
    </row>
    <row r="22" spans="1:8" x14ac:dyDescent="0.25">
      <c r="A22" t="s">
        <v>25</v>
      </c>
      <c r="B22" t="s">
        <v>32</v>
      </c>
      <c r="C22">
        <v>2</v>
      </c>
      <c r="D22" s="8">
        <v>6.99</v>
      </c>
      <c r="E22" s="8">
        <f t="shared" si="0"/>
        <v>13.98</v>
      </c>
      <c r="F22" s="12">
        <f t="shared" si="1"/>
        <v>7.0000000000000007E-2</v>
      </c>
      <c r="G22" s="5">
        <f t="shared" si="2"/>
        <v>14.958600000000001</v>
      </c>
      <c r="H22" t="str">
        <f t="shared" si="3"/>
        <v/>
      </c>
    </row>
    <row r="24" spans="1:8" x14ac:dyDescent="0.25">
      <c r="F24" s="17" t="s">
        <v>41</v>
      </c>
      <c r="G24" s="5">
        <f>SUM(G7:G23)</f>
        <v>262.53069999999997</v>
      </c>
    </row>
    <row r="25" spans="1:8" x14ac:dyDescent="0.25">
      <c r="F25" s="17" t="s">
        <v>42</v>
      </c>
      <c r="G25" s="5">
        <f>C4-G24</f>
        <v>37.469300000000032</v>
      </c>
    </row>
    <row r="26" spans="1:8" x14ac:dyDescent="0.25">
      <c r="F26" s="17" t="s">
        <v>48</v>
      </c>
      <c r="G26">
        <v>6.48</v>
      </c>
    </row>
    <row r="27" spans="1:8" x14ac:dyDescent="0.25">
      <c r="F27" s="17" t="s">
        <v>43</v>
      </c>
      <c r="G27" s="15">
        <v>16.761018518518526</v>
      </c>
    </row>
    <row r="28" spans="1:8" x14ac:dyDescent="0.25">
      <c r="F28" s="17" t="s">
        <v>44</v>
      </c>
      <c r="G28" s="14">
        <f>G25-G26*G27</f>
        <v>-71.142100000000028</v>
      </c>
    </row>
  </sheetData>
  <autoFilter ref="A6:F22">
    <sortState ref="A7:F23">
      <sortCondition ref="B7:B23"/>
      <sortCondition ref="E7:E23"/>
    </sortState>
  </autoFilter>
  <conditionalFormatting sqref="E7:E22">
    <cfRule type="cellIs" dxfId="0" priority="1" operator="greaterThan">
      <formula>$E$2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zoomScale="205" zoomScaleNormal="205" workbookViewId="0">
      <selection activeCell="A2" sqref="A2"/>
    </sheetView>
  </sheetViews>
  <sheetFormatPr defaultRowHeight="15" x14ac:dyDescent="0.25"/>
  <cols>
    <col min="1" max="1" width="17.85546875" bestFit="1" customWidth="1"/>
    <col min="2" max="2" width="11.42578125" customWidth="1"/>
    <col min="3" max="3" width="11.140625" customWidth="1"/>
  </cols>
  <sheetData>
    <row r="1" spans="1:3" x14ac:dyDescent="0.25">
      <c r="A1" t="s">
        <v>30</v>
      </c>
      <c r="B1" t="s">
        <v>36</v>
      </c>
      <c r="C1" t="s">
        <v>37</v>
      </c>
    </row>
    <row r="2" spans="1:3" x14ac:dyDescent="0.25">
      <c r="A2" t="s">
        <v>33</v>
      </c>
      <c r="B2" s="4">
        <v>8.6249999999999993E-2</v>
      </c>
      <c r="C2" s="13">
        <v>7.0000000000000007E-2</v>
      </c>
    </row>
    <row r="3" spans="1:3" x14ac:dyDescent="0.25">
      <c r="A3" t="s">
        <v>31</v>
      </c>
      <c r="B3" s="4">
        <v>0</v>
      </c>
      <c r="C3" s="13">
        <v>0</v>
      </c>
    </row>
    <row r="4" spans="1:3" x14ac:dyDescent="0.25">
      <c r="A4" t="s">
        <v>34</v>
      </c>
      <c r="B4" s="4">
        <v>8.6249999999999993E-2</v>
      </c>
      <c r="C4" s="13">
        <v>7.0000000000000007E-2</v>
      </c>
    </row>
    <row r="5" spans="1:3" x14ac:dyDescent="0.25">
      <c r="A5" t="s">
        <v>32</v>
      </c>
      <c r="B5" s="4">
        <v>8.6249999999999993E-2</v>
      </c>
      <c r="C5" s="13">
        <v>7.0000000000000007E-2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Example one</vt:lpstr>
      <vt:lpstr>Pivot Table and Chart</vt:lpstr>
      <vt:lpstr>BBQ List</vt:lpstr>
      <vt:lpstr>Tax Table</vt:lpstr>
      <vt:lpstr>BBQDate</vt:lpstr>
      <vt:lpstr>BBQList</vt:lpstr>
      <vt:lpstr>Guests</vt:lpstr>
      <vt:lpstr>TaxRates</vt:lpstr>
    </vt:vector>
  </TitlesOfParts>
  <Company>Nassau Community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a107hc</dc:creator>
  <cp:lastModifiedBy>NCC</cp:lastModifiedBy>
  <dcterms:created xsi:type="dcterms:W3CDTF">2012-06-10T14:08:42Z</dcterms:created>
  <dcterms:modified xsi:type="dcterms:W3CDTF">2012-06-30T03:18:36Z</dcterms:modified>
</cp:coreProperties>
</file>