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le Manager\01 Continuing Education Intermediate Excel\"/>
    </mc:Choice>
  </mc:AlternateContent>
  <bookViews>
    <workbookView xWindow="720" yWindow="435" windowWidth="14115" windowHeight="7710" tabRatio="812" activeTab="4"/>
  </bookViews>
  <sheets>
    <sheet name="Pivot Charts and Table" sheetId="4" r:id="rId1"/>
    <sheet name="1 pivot table and 2 charts" sheetId="7" r:id="rId2"/>
    <sheet name="Data" sheetId="1" r:id="rId3"/>
    <sheet name="countif and vLookup examples" sheetId="5" r:id="rId4"/>
    <sheet name="quick graph" sheetId="8" r:id="rId5"/>
  </sheets>
  <definedNames>
    <definedName name="_xlnm._FilterDatabase" localSheetId="3" hidden="1">'countif and vLookup examples'!$A$3:$E$14</definedName>
    <definedName name="_xlnm._FilterDatabase" localSheetId="2" hidden="1">Data!$A$1:$B$5</definedName>
    <definedName name="DateOfParty">Data!$B$3</definedName>
    <definedName name="GrandTotal">Data!$H$24</definedName>
    <definedName name="Guests">Data!$B$1</definedName>
    <definedName name="PartyData">Data!$A$7:$H$22</definedName>
    <definedName name="_xlnm.Print_Area" localSheetId="2">Data!$A$1:$H$24</definedName>
    <definedName name="TaxRateTable">Data!$L$10:$M$20</definedName>
  </definedNames>
  <calcPr calcId="152511"/>
  <pivotCaches>
    <pivotCache cacheId="0" r:id="rId6"/>
  </pivotCaches>
</workbook>
</file>

<file path=xl/calcChain.xml><?xml version="1.0" encoding="utf-8"?>
<calcChain xmlns="http://schemas.openxmlformats.org/spreadsheetml/2006/main">
  <c r="B8" i="8" l="1"/>
  <c r="E14" i="1"/>
  <c r="F14" i="1"/>
  <c r="I14" i="1"/>
  <c r="E19" i="1"/>
  <c r="F19" i="1"/>
  <c r="I19" i="1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I8" i="1"/>
  <c r="I9" i="1"/>
  <c r="I10" i="1"/>
  <c r="I11" i="1"/>
  <c r="I12" i="1"/>
  <c r="I13" i="1"/>
  <c r="I15" i="1"/>
  <c r="I16" i="1"/>
  <c r="I17" i="1"/>
  <c r="I18" i="1"/>
  <c r="I20" i="1"/>
  <c r="I21" i="1"/>
  <c r="I22" i="1"/>
  <c r="F16" i="1"/>
  <c r="G14" i="1" l="1"/>
  <c r="H14" i="1" s="1"/>
  <c r="G19" i="1"/>
  <c r="H19" i="1" s="1"/>
  <c r="F17" i="1"/>
  <c r="E17" i="1"/>
  <c r="B4" i="1"/>
  <c r="F8" i="1"/>
  <c r="F9" i="1"/>
  <c r="F15" i="1"/>
  <c r="F22" i="1"/>
  <c r="F13" i="1"/>
  <c r="F21" i="1"/>
  <c r="F18" i="1"/>
  <c r="F12" i="1"/>
  <c r="F20" i="1"/>
  <c r="F11" i="1"/>
  <c r="F10" i="1"/>
  <c r="E8" i="1"/>
  <c r="E9" i="1"/>
  <c r="E15" i="1"/>
  <c r="E16" i="1"/>
  <c r="E22" i="1"/>
  <c r="E13" i="1"/>
  <c r="E21" i="1"/>
  <c r="E18" i="1"/>
  <c r="E12" i="1"/>
  <c r="E20" i="1"/>
  <c r="E11" i="1"/>
  <c r="E10" i="1"/>
  <c r="G17" i="1" l="1"/>
  <c r="H17" i="1" s="1"/>
  <c r="G10" i="1"/>
  <c r="H10" i="1" s="1"/>
  <c r="G20" i="1"/>
  <c r="H20" i="1" s="1"/>
  <c r="G18" i="1"/>
  <c r="H18" i="1" s="1"/>
  <c r="G13" i="1"/>
  <c r="H13" i="1" s="1"/>
  <c r="G16" i="1"/>
  <c r="H16" i="1" s="1"/>
  <c r="G9" i="1"/>
  <c r="H9" i="1" s="1"/>
  <c r="G11" i="1"/>
  <c r="H11" i="1" s="1"/>
  <c r="G12" i="1"/>
  <c r="H12" i="1" s="1"/>
  <c r="G21" i="1"/>
  <c r="H21" i="1" s="1"/>
  <c r="G22" i="1"/>
  <c r="H22" i="1" s="1"/>
  <c r="G15" i="1"/>
  <c r="H15" i="1" s="1"/>
  <c r="G8" i="1"/>
  <c r="H8" i="1" s="1"/>
  <c r="H25" i="1" l="1"/>
  <c r="H24" i="1"/>
</calcChain>
</file>

<file path=xl/sharedStrings.xml><?xml version="1.0" encoding="utf-8"?>
<sst xmlns="http://schemas.openxmlformats.org/spreadsheetml/2006/main" count="92" uniqueCount="64">
  <si>
    <t>Description</t>
  </si>
  <si>
    <t>Categories</t>
  </si>
  <si>
    <t>Quantity</t>
  </si>
  <si>
    <t>Unit Price</t>
  </si>
  <si>
    <t>DJ</t>
  </si>
  <si>
    <t>Entertainment</t>
  </si>
  <si>
    <t>Wine</t>
  </si>
  <si>
    <t>Beverage</t>
  </si>
  <si>
    <t>Steak</t>
  </si>
  <si>
    <t>Food</t>
  </si>
  <si>
    <t>Hamburger</t>
  </si>
  <si>
    <t>Balloons</t>
  </si>
  <si>
    <t>Decorations</t>
  </si>
  <si>
    <t>Pate</t>
  </si>
  <si>
    <t>Carvel Cake</t>
  </si>
  <si>
    <t>Dessert</t>
  </si>
  <si>
    <t>Chips</t>
  </si>
  <si>
    <t>Snacks</t>
  </si>
  <si>
    <t>Candy</t>
  </si>
  <si>
    <t>Assorted Utensils</t>
  </si>
  <si>
    <t>Supplies</t>
  </si>
  <si>
    <t>Dip</t>
  </si>
  <si>
    <t>Potatoes</t>
  </si>
  <si>
    <t>Subtotal</t>
  </si>
  <si>
    <t>Tax</t>
  </si>
  <si>
    <t>Category</t>
  </si>
  <si>
    <t>Tax Rate</t>
  </si>
  <si>
    <t>snacks</t>
  </si>
  <si>
    <t>Total</t>
  </si>
  <si>
    <t>Number of people</t>
  </si>
  <si>
    <t>Location</t>
  </si>
  <si>
    <t>One Education Drive</t>
  </si>
  <si>
    <t>Date</t>
  </si>
  <si>
    <t>Last Opened</t>
  </si>
  <si>
    <t>Day of Week</t>
  </si>
  <si>
    <t>Row Labels</t>
  </si>
  <si>
    <t>Grand Total</t>
  </si>
  <si>
    <t>Sum of Total</t>
  </si>
  <si>
    <t>Hot Dogs</t>
  </si>
  <si>
    <t>Greater Than</t>
  </si>
  <si>
    <t>Less Than</t>
  </si>
  <si>
    <t>total</t>
  </si>
  <si>
    <t>average</t>
  </si>
  <si>
    <t>Codes</t>
  </si>
  <si>
    <t>ship date</t>
  </si>
  <si>
    <t>amount</t>
  </si>
  <si>
    <t>reconcile</t>
  </si>
  <si>
    <t>Company or EE copy</t>
  </si>
  <si>
    <t>Vendor's copy</t>
  </si>
  <si>
    <t>reconcile w vlookup</t>
  </si>
  <si>
    <t>Column2</t>
  </si>
  <si>
    <t>example</t>
  </si>
  <si>
    <t>Ice Cream</t>
  </si>
  <si>
    <t>Fun Things To Do</t>
  </si>
  <si>
    <t>Swimming</t>
  </si>
  <si>
    <t>Beach</t>
  </si>
  <si>
    <t>Movies</t>
  </si>
  <si>
    <t>Read</t>
  </si>
  <si>
    <t>Running</t>
  </si>
  <si>
    <t>Hours per week</t>
  </si>
  <si>
    <t>control for my conditional format</t>
  </si>
  <si>
    <t xml:space="preserve">greater than </t>
  </si>
  <si>
    <t>Centerpieces</t>
  </si>
  <si>
    <t>invoice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</si>
</sst>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%"/>
    <numFmt numFmtId="165" formatCode="dddd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4" fontId="0" fillId="0" borderId="0" xfId="0" applyNumberFormat="1"/>
    <xf numFmtId="164" fontId="0" fillId="0" borderId="0" xfId="1" applyNumberFormat="1" applyFont="1"/>
    <xf numFmtId="4" fontId="2" fillId="2" borderId="0" xfId="0" applyNumberFormat="1" applyFont="1" applyFill="1"/>
    <xf numFmtId="14" fontId="0" fillId="0" borderId="0" xfId="0" applyNumberFormat="1"/>
    <xf numFmtId="18" fontId="0" fillId="0" borderId="0" xfId="0" applyNumberFormat="1"/>
    <xf numFmtId="22" fontId="0" fillId="0" borderId="0" xfId="0" applyNumberFormat="1"/>
    <xf numFmtId="16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/>
    <xf numFmtId="0" fontId="0" fillId="2" borderId="0" xfId="0" applyFill="1"/>
    <xf numFmtId="0" fontId="0" fillId="0" borderId="0" xfId="0" applyNumberFormat="1"/>
    <xf numFmtId="164" fontId="0" fillId="0" borderId="0" xfId="0" applyNumberFormat="1" applyAlignment="1">
      <alignment horizontal="left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8">
    <dxf>
      <fill>
        <patternFill>
          <bgColor rgb="FFFFFF00"/>
        </patternFill>
      </fill>
    </dxf>
    <dxf>
      <numFmt numFmtId="0" formatCode="General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%"/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[Intermediate-Excel-7-21-2013 part b.xlsx]Pivot Charts and Table!PivotTable1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Expense by Category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'Pivot Charts and Table'!$B$1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'Pivot Charts and Table'!$A$2:$A$6</c:f>
              <c:strCache>
                <c:ptCount val="4"/>
                <c:pt idx="0">
                  <c:v>0.0000%</c:v>
                </c:pt>
                <c:pt idx="1">
                  <c:v>10.0000%</c:v>
                </c:pt>
                <c:pt idx="2">
                  <c:v>11.0000%</c:v>
                </c:pt>
                <c:pt idx="3">
                  <c:v>8.0000%</c:v>
                </c:pt>
              </c:strCache>
            </c:strRef>
          </c:cat>
          <c:val>
            <c:numRef>
              <c:f>'Pivot Charts and Table'!$B$2:$B$6</c:f>
              <c:numCache>
                <c:formatCode>#,##0</c:formatCode>
                <c:ptCount val="4"/>
                <c:pt idx="0">
                  <c:v>1430</c:v>
                </c:pt>
                <c:pt idx="1">
                  <c:v>880</c:v>
                </c:pt>
                <c:pt idx="2">
                  <c:v>1443</c:v>
                </c:pt>
                <c:pt idx="3">
                  <c:v>939.32999999999993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[Intermediate-Excel-7-21-2013 part b.xlsx]Pivot Charts and Table!PivotTable1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Expense by Category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Charts and Table'!$B$1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'Pivot Charts and Table'!$A$2:$A$6</c:f>
              <c:strCache>
                <c:ptCount val="4"/>
                <c:pt idx="0">
                  <c:v>0.0000%</c:v>
                </c:pt>
                <c:pt idx="1">
                  <c:v>10.0000%</c:v>
                </c:pt>
                <c:pt idx="2">
                  <c:v>11.0000%</c:v>
                </c:pt>
                <c:pt idx="3">
                  <c:v>8.0000%</c:v>
                </c:pt>
              </c:strCache>
            </c:strRef>
          </c:cat>
          <c:val>
            <c:numRef>
              <c:f>'Pivot Charts and Table'!$B$2:$B$6</c:f>
              <c:numCache>
                <c:formatCode>#,##0</c:formatCode>
                <c:ptCount val="4"/>
                <c:pt idx="0">
                  <c:v>1430</c:v>
                </c:pt>
                <c:pt idx="1">
                  <c:v>880</c:v>
                </c:pt>
                <c:pt idx="2">
                  <c:v>1443</c:v>
                </c:pt>
                <c:pt idx="3">
                  <c:v>939.32999999999993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492352"/>
        <c:axId val="161492912"/>
      </c:barChart>
      <c:catAx>
        <c:axId val="16149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1492912"/>
        <c:crosses val="autoZero"/>
        <c:auto val="1"/>
        <c:lblAlgn val="ctr"/>
        <c:lblOffset val="100"/>
        <c:noMultiLvlLbl val="0"/>
      </c:catAx>
      <c:valAx>
        <c:axId val="1614929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1492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[Intermediate-Excel-7-21-2013 part b.xlsx]1 pivot table and 2 charts!PivotTable1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'1 pivot table and 2 charts'!$B$1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 pivot table and 2 charts'!$A$2:$A$9</c:f>
              <c:strCache>
                <c:ptCount val="7"/>
                <c:pt idx="0">
                  <c:v>Beverage</c:v>
                </c:pt>
                <c:pt idx="1">
                  <c:v>Decorations</c:v>
                </c:pt>
                <c:pt idx="2">
                  <c:v>Dessert</c:v>
                </c:pt>
                <c:pt idx="3">
                  <c:v>Entertainment</c:v>
                </c:pt>
                <c:pt idx="4">
                  <c:v>Food</c:v>
                </c:pt>
                <c:pt idx="5">
                  <c:v>Snacks</c:v>
                </c:pt>
                <c:pt idx="6">
                  <c:v>Supplies</c:v>
                </c:pt>
              </c:strCache>
            </c:strRef>
          </c:cat>
          <c:val>
            <c:numRef>
              <c:f>'1 pivot table and 2 charts'!$B$2:$B$9</c:f>
              <c:numCache>
                <c:formatCode>General</c:formatCode>
                <c:ptCount val="7"/>
                <c:pt idx="0">
                  <c:v>880</c:v>
                </c:pt>
                <c:pt idx="1">
                  <c:v>189</c:v>
                </c:pt>
                <c:pt idx="2">
                  <c:v>339.93</c:v>
                </c:pt>
                <c:pt idx="3">
                  <c:v>1443</c:v>
                </c:pt>
                <c:pt idx="4">
                  <c:v>1430</c:v>
                </c:pt>
                <c:pt idx="5">
                  <c:v>151.19999999999999</c:v>
                </c:pt>
                <c:pt idx="6">
                  <c:v>259.2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[Intermediate-Excel-7-21-2013 part b.xlsx]1 pivot table and 2 charts!PivotTable1</c:name>
    <c:fmtId val="1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pivot table and 2 charts'!$B$1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'1 pivot table and 2 charts'!$A$2:$A$9</c:f>
              <c:strCache>
                <c:ptCount val="7"/>
                <c:pt idx="0">
                  <c:v>Beverage</c:v>
                </c:pt>
                <c:pt idx="1">
                  <c:v>Decorations</c:v>
                </c:pt>
                <c:pt idx="2">
                  <c:v>Dessert</c:v>
                </c:pt>
                <c:pt idx="3">
                  <c:v>Entertainment</c:v>
                </c:pt>
                <c:pt idx="4">
                  <c:v>Food</c:v>
                </c:pt>
                <c:pt idx="5">
                  <c:v>Snacks</c:v>
                </c:pt>
                <c:pt idx="6">
                  <c:v>Supplies</c:v>
                </c:pt>
              </c:strCache>
            </c:strRef>
          </c:cat>
          <c:val>
            <c:numRef>
              <c:f>'1 pivot table and 2 charts'!$B$2:$B$9</c:f>
              <c:numCache>
                <c:formatCode>General</c:formatCode>
                <c:ptCount val="7"/>
                <c:pt idx="0">
                  <c:v>880</c:v>
                </c:pt>
                <c:pt idx="1">
                  <c:v>189</c:v>
                </c:pt>
                <c:pt idx="2">
                  <c:v>339.93</c:v>
                </c:pt>
                <c:pt idx="3">
                  <c:v>1443</c:v>
                </c:pt>
                <c:pt idx="4">
                  <c:v>1430</c:v>
                </c:pt>
                <c:pt idx="5">
                  <c:v>151.19999999999999</c:v>
                </c:pt>
                <c:pt idx="6">
                  <c:v>259.2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862960"/>
        <c:axId val="234863520"/>
      </c:barChart>
      <c:catAx>
        <c:axId val="234862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4863520"/>
        <c:crosses val="autoZero"/>
        <c:auto val="1"/>
        <c:lblAlgn val="ctr"/>
        <c:lblOffset val="100"/>
        <c:noMultiLvlLbl val="0"/>
      </c:catAx>
      <c:valAx>
        <c:axId val="234863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4862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'quick graph'!$B$1</c:f>
              <c:strCache>
                <c:ptCount val="1"/>
                <c:pt idx="0">
                  <c:v>Hours per week</c:v>
                </c:pt>
              </c:strCache>
            </c:strRef>
          </c:tx>
          <c:invertIfNegative val="0"/>
          <c:cat>
            <c:strRef>
              <c:f>'quick graph'!$A$2:$A$6</c:f>
              <c:strCache>
                <c:ptCount val="5"/>
                <c:pt idx="0">
                  <c:v>Swimming</c:v>
                </c:pt>
                <c:pt idx="1">
                  <c:v>Beach</c:v>
                </c:pt>
                <c:pt idx="2">
                  <c:v>Movies</c:v>
                </c:pt>
                <c:pt idx="3">
                  <c:v>Read</c:v>
                </c:pt>
                <c:pt idx="4">
                  <c:v>Running</c:v>
                </c:pt>
              </c:strCache>
            </c:strRef>
          </c:cat>
          <c:val>
            <c:numRef>
              <c:f>'quick graph'!$B$2:$B$6</c:f>
              <c:numCache>
                <c:formatCode>General</c:formatCode>
                <c:ptCount val="5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879168"/>
        <c:axId val="233879728"/>
      </c:barChart>
      <c:catAx>
        <c:axId val="23387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3879728"/>
        <c:crosses val="autoZero"/>
        <c:auto val="1"/>
        <c:lblAlgn val="ctr"/>
        <c:lblOffset val="100"/>
        <c:noMultiLvlLbl val="0"/>
      </c:catAx>
      <c:valAx>
        <c:axId val="233879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879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'quick graph'!$B$1</c:f>
              <c:strCache>
                <c:ptCount val="1"/>
                <c:pt idx="0">
                  <c:v>Hours per week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'quick graph'!$A$2:$A$6</c:f>
              <c:strCache>
                <c:ptCount val="5"/>
                <c:pt idx="0">
                  <c:v>Swimming</c:v>
                </c:pt>
                <c:pt idx="1">
                  <c:v>Beach</c:v>
                </c:pt>
                <c:pt idx="2">
                  <c:v>Movies</c:v>
                </c:pt>
                <c:pt idx="3">
                  <c:v>Read</c:v>
                </c:pt>
                <c:pt idx="4">
                  <c:v>Running</c:v>
                </c:pt>
              </c:strCache>
            </c:strRef>
          </c:cat>
          <c:val>
            <c:numRef>
              <c:f>'quick graph'!$B$2:$B$6</c:f>
              <c:numCache>
                <c:formatCode>General</c:formatCode>
                <c:ptCount val="5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0</xdr:row>
      <xdr:rowOff>85725</xdr:rowOff>
    </xdr:from>
    <xdr:to>
      <xdr:col>11</xdr:col>
      <xdr:colOff>266700</xdr:colOff>
      <xdr:row>14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390525</xdr:colOff>
      <xdr:row>15</xdr:row>
      <xdr:rowOff>95250</xdr:rowOff>
    </xdr:from>
    <xdr:to>
      <xdr:col>6</xdr:col>
      <xdr:colOff>371475</xdr:colOff>
      <xdr:row>28</xdr:row>
      <xdr:rowOff>4762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14</xdr:row>
      <xdr:rowOff>161925</xdr:rowOff>
    </xdr:from>
    <xdr:to>
      <xdr:col>6</xdr:col>
      <xdr:colOff>142875</xdr:colOff>
      <xdr:row>29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123825</xdr:colOff>
      <xdr:row>0</xdr:row>
      <xdr:rowOff>14287</xdr:rowOff>
    </xdr:from>
    <xdr:to>
      <xdr:col>9</xdr:col>
      <xdr:colOff>276225</xdr:colOff>
      <xdr:row>14</xdr:row>
      <xdr:rowOff>90487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517363</xdr:colOff>
      <xdr:row>0</xdr:row>
      <xdr:rowOff>121920</xdr:rowOff>
    </xdr:from>
    <xdr:to>
      <xdr:col>14</xdr:col>
      <xdr:colOff>190791</xdr:colOff>
      <xdr:row>14</xdr:row>
      <xdr:rowOff>180802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950941</xdr:colOff>
      <xdr:row>8</xdr:row>
      <xdr:rowOff>24848</xdr:rowOff>
    </xdr:from>
    <xdr:to>
      <xdr:col>5</xdr:col>
      <xdr:colOff>289891</xdr:colOff>
      <xdr:row>20</xdr:row>
      <xdr:rowOff>137572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CC" refreshedDate="41476.626188773145" createdVersion="4" refreshedVersion="4" minRefreshableVersion="3" recordCount="15">
  <cacheSource type="worksheet">
    <worksheetSource name="PartyData"/>
  </cacheSource>
  <cacheFields count="8">
    <cacheField name="Description" numFmtId="0">
      <sharedItems count="15">
        <s v="Wine"/>
        <s v="Steak"/>
        <s v="DJ"/>
        <s v="Potatoes"/>
        <s v="Assorted Utensils"/>
        <s v="Carvel Cake"/>
        <s v="Ice Cream"/>
        <s v="Hamburger"/>
        <s v="Balloons"/>
        <s v="Hot Dogs"/>
        <s v="Candy"/>
        <s v="Centerpeices"/>
        <s v="Dip"/>
        <s v="Chips"/>
        <s v="Pate"/>
      </sharedItems>
    </cacheField>
    <cacheField name="Categories" numFmtId="0">
      <sharedItems count="7">
        <s v="Beverage"/>
        <s v="Food"/>
        <s v="Entertainment"/>
        <s v="Supplies"/>
        <s v="Dessert"/>
        <s v="Decorations"/>
        <s v="Snacks"/>
      </sharedItems>
    </cacheField>
    <cacheField name="Quantity" numFmtId="0">
      <sharedItems containsSemiMixedTypes="0" containsString="0" containsNumber="1" containsInteger="1" minValue="0" maxValue="200"/>
    </cacheField>
    <cacheField name="Unit Price" numFmtId="0">
      <sharedItems containsSemiMixedTypes="0" containsString="0" containsNumber="1" minValue="0.5" maxValue="1300"/>
    </cacheField>
    <cacheField name="Subtotal" numFmtId="0">
      <sharedItems containsSemiMixedTypes="0" containsString="0" containsNumber="1" minValue="0" maxValue="1300"/>
    </cacheField>
    <cacheField name="Tax Rate" numFmtId="164">
      <sharedItems containsSemiMixedTypes="0" containsString="0" containsNumber="1" minValue="0" maxValue="0.12" count="5">
        <n v="0.1"/>
        <n v="0"/>
        <n v="0.11"/>
        <n v="0.08"/>
        <n v="0.12" u="1"/>
      </sharedItems>
    </cacheField>
    <cacheField name="Tax" numFmtId="4">
      <sharedItems containsSemiMixedTypes="0" containsString="0" containsNumber="1" minValue="0" maxValue="143"/>
    </cacheField>
    <cacheField name="Total" numFmtId="4">
      <sharedItems containsSemiMixedTypes="0" containsString="0" containsNumber="1" minValue="0" maxValue="14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40"/>
    <n v="20"/>
    <n v="800"/>
    <x v="0"/>
    <n v="80"/>
    <n v="880"/>
  </r>
  <r>
    <x v="1"/>
    <x v="1"/>
    <n v="50"/>
    <n v="15"/>
    <n v="750"/>
    <x v="1"/>
    <n v="0"/>
    <n v="750"/>
  </r>
  <r>
    <x v="2"/>
    <x v="2"/>
    <n v="1"/>
    <n v="1300"/>
    <n v="1300"/>
    <x v="2"/>
    <n v="143"/>
    <n v="1443"/>
  </r>
  <r>
    <x v="3"/>
    <x v="1"/>
    <n v="100"/>
    <n v="3"/>
    <n v="300"/>
    <x v="1"/>
    <n v="0"/>
    <n v="300"/>
  </r>
  <r>
    <x v="4"/>
    <x v="3"/>
    <n v="30"/>
    <n v="8"/>
    <n v="240"/>
    <x v="3"/>
    <n v="19.2"/>
    <n v="259.2"/>
  </r>
  <r>
    <x v="5"/>
    <x v="4"/>
    <n v="1"/>
    <n v="200"/>
    <n v="200"/>
    <x v="3"/>
    <n v="16"/>
    <n v="216"/>
  </r>
  <r>
    <x v="6"/>
    <x v="4"/>
    <n v="25"/>
    <n v="4.59"/>
    <n v="114.75"/>
    <x v="3"/>
    <n v="9.18"/>
    <n v="123.93"/>
  </r>
  <r>
    <x v="7"/>
    <x v="1"/>
    <n v="200"/>
    <n v="1"/>
    <n v="200"/>
    <x v="1"/>
    <n v="0"/>
    <n v="200"/>
  </r>
  <r>
    <x v="8"/>
    <x v="5"/>
    <n v="30"/>
    <n v="4"/>
    <n v="120"/>
    <x v="3"/>
    <n v="9.6"/>
    <n v="129.6"/>
  </r>
  <r>
    <x v="9"/>
    <x v="1"/>
    <n v="200"/>
    <n v="0.5"/>
    <n v="100"/>
    <x v="1"/>
    <n v="0"/>
    <n v="100"/>
  </r>
  <r>
    <x v="10"/>
    <x v="6"/>
    <n v="20"/>
    <n v="4"/>
    <n v="80"/>
    <x v="3"/>
    <n v="6.4"/>
    <n v="86.4"/>
  </r>
  <r>
    <x v="11"/>
    <x v="5"/>
    <n v="10"/>
    <n v="5.5"/>
    <n v="55"/>
    <x v="3"/>
    <n v="4.4000000000000004"/>
    <n v="59.4"/>
  </r>
  <r>
    <x v="12"/>
    <x v="1"/>
    <n v="20"/>
    <n v="4"/>
    <n v="80"/>
    <x v="1"/>
    <n v="0"/>
    <n v="80"/>
  </r>
  <r>
    <x v="13"/>
    <x v="6"/>
    <n v="30"/>
    <n v="2"/>
    <n v="60"/>
    <x v="3"/>
    <n v="4.8"/>
    <n v="64.8"/>
  </r>
  <r>
    <x v="14"/>
    <x v="1"/>
    <n v="0"/>
    <n v="12"/>
    <n v="0"/>
    <x v="1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2">
  <location ref="A1:B6" firstHeaderRow="1" firstDataRow="1" firstDataCol="1"/>
  <pivotFields count="8">
    <pivotField showAll="0"/>
    <pivotField showAll="0" sortType="a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axis="axisRow" numFmtId="164" showAll="0">
      <items count="6">
        <item x="1"/>
        <item m="1" x="4"/>
        <item x="0"/>
        <item x="2"/>
        <item x="3"/>
        <item t="default"/>
      </items>
    </pivotField>
    <pivotField numFmtId="4" showAll="0"/>
    <pivotField dataField="1" numFmtId="4" showAll="0"/>
  </pivotFields>
  <rowFields count="1">
    <field x="5"/>
  </rowFields>
  <rowItems count="5">
    <i>
      <x/>
    </i>
    <i>
      <x v="2"/>
    </i>
    <i>
      <x v="3"/>
    </i>
    <i>
      <x v="4"/>
    </i>
    <i t="grand">
      <x/>
    </i>
  </rowItems>
  <colItems count="1">
    <i/>
  </colItems>
  <dataFields count="1">
    <dataField name="Sum of Total" fld="7" baseField="0" baseItem="0" numFmtId="3"/>
  </dataFields>
  <formats count="1">
    <format dxfId="7">
      <pivotArea outline="0" collapsedLevelsAreSubtotals="1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2">
  <location ref="A1:B9" firstHeaderRow="1" firstDataRow="1" firstDataCol="1"/>
  <pivotFields count="8">
    <pivotField showAll="0">
      <items count="16">
        <item x="4"/>
        <item x="8"/>
        <item x="10"/>
        <item x="5"/>
        <item x="11"/>
        <item x="13"/>
        <item x="12"/>
        <item x="2"/>
        <item x="7"/>
        <item x="9"/>
        <item x="6"/>
        <item x="14"/>
        <item x="3"/>
        <item x="1"/>
        <item x="0"/>
        <item t="default"/>
      </items>
    </pivotField>
    <pivotField axis="axisRow" showAll="0">
      <items count="8">
        <item x="0"/>
        <item x="5"/>
        <item x="4"/>
        <item x="2"/>
        <item x="1"/>
        <item x="6"/>
        <item x="3"/>
        <item t="default"/>
      </items>
    </pivotField>
    <pivotField showAll="0"/>
    <pivotField showAll="0"/>
    <pivotField showAll="0"/>
    <pivotField numFmtId="164" showAll="0">
      <items count="6">
        <item x="1"/>
        <item x="3"/>
        <item x="0"/>
        <item x="2"/>
        <item m="1" x="4"/>
        <item t="default"/>
      </items>
    </pivotField>
    <pivotField numFmtId="4" showAll="0"/>
    <pivotField dataField="1" numFmtId="4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um of Total" fld="7" baseField="0" baseItem="0"/>
  </dataFields>
  <chartFormats count="2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7:K22" totalsRowShown="0">
  <sortState ref="A8:K20">
    <sortCondition descending="1" ref="H14"/>
  </sortState>
  <tableColumns count="11">
    <tableColumn id="1" name="Description"/>
    <tableColumn id="2" name="Categories"/>
    <tableColumn id="3" name="Quantity"/>
    <tableColumn id="4" name="Unit Price"/>
    <tableColumn id="5" name="Subtotal">
      <calculatedColumnFormula>C8*D8</calculatedColumnFormula>
    </tableColumn>
    <tableColumn id="6" name="Tax Rate" dataDxfId="4" dataCellStyle="Percent">
      <calculatedColumnFormula>VLOOKUP(B8,TaxRateTable,2,0)</calculatedColumnFormula>
    </tableColumn>
    <tableColumn id="7" name="Tax" dataDxfId="3">
      <calculatedColumnFormula>E8*F8</calculatedColumnFormula>
    </tableColumn>
    <tableColumn id="8" name="Total" dataDxfId="2">
      <calculatedColumnFormula>E8+G8</calculatedColumnFormula>
    </tableColumn>
    <tableColumn id="9" name="Codes" dataDxfId="1">
      <calculatedColumnFormula>LEFT(Table1[[#This Row],[Categories]],4)</calculatedColumnFormula>
    </tableColumn>
    <tableColumn id="10" name="example"/>
    <tableColumn id="11" name="Column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defaultRowHeight="15" x14ac:dyDescent="0.25"/>
  <cols>
    <col min="1" max="1" width="13.140625" customWidth="1"/>
    <col min="2" max="2" width="12" customWidth="1"/>
  </cols>
  <sheetData>
    <row r="1" spans="1:2" x14ac:dyDescent="0.25">
      <c r="A1" s="8" t="s">
        <v>35</v>
      </c>
      <c r="B1" t="s">
        <v>37</v>
      </c>
    </row>
    <row r="2" spans="1:2" x14ac:dyDescent="0.25">
      <c r="A2" s="14">
        <v>0</v>
      </c>
      <c r="B2" s="11">
        <v>1430</v>
      </c>
    </row>
    <row r="3" spans="1:2" x14ac:dyDescent="0.25">
      <c r="A3" s="14">
        <v>0.1</v>
      </c>
      <c r="B3" s="11">
        <v>880</v>
      </c>
    </row>
    <row r="4" spans="1:2" x14ac:dyDescent="0.25">
      <c r="A4" s="14">
        <v>0.11</v>
      </c>
      <c r="B4" s="11">
        <v>1443</v>
      </c>
    </row>
    <row r="5" spans="1:2" x14ac:dyDescent="0.25">
      <c r="A5" s="14">
        <v>0.08</v>
      </c>
      <c r="B5" s="11">
        <v>939.32999999999993</v>
      </c>
    </row>
    <row r="6" spans="1:2" x14ac:dyDescent="0.25">
      <c r="A6" s="14" t="s">
        <v>36</v>
      </c>
      <c r="B6" s="11">
        <v>4692.33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Normal="100" workbookViewId="0">
      <selection activeCell="B7" sqref="B7"/>
    </sheetView>
  </sheetViews>
  <sheetFormatPr defaultRowHeight="15" x14ac:dyDescent="0.25"/>
  <cols>
    <col min="1" max="1" width="14" customWidth="1"/>
    <col min="2" max="2" width="12" customWidth="1"/>
    <col min="3" max="3" width="8.140625" customWidth="1"/>
    <col min="4" max="5" width="9.140625" customWidth="1"/>
    <col min="6" max="6" width="11.28515625" customWidth="1"/>
    <col min="7" max="7" width="16.28515625" bestFit="1" customWidth="1"/>
    <col min="8" max="8" width="11.28515625" bestFit="1" customWidth="1"/>
  </cols>
  <sheetData>
    <row r="1" spans="1:2" x14ac:dyDescent="0.25">
      <c r="A1" s="8" t="s">
        <v>35</v>
      </c>
      <c r="B1" t="s">
        <v>37</v>
      </c>
    </row>
    <row r="2" spans="1:2" x14ac:dyDescent="0.25">
      <c r="A2" s="9" t="s">
        <v>7</v>
      </c>
      <c r="B2" s="13">
        <v>880</v>
      </c>
    </row>
    <row r="3" spans="1:2" x14ac:dyDescent="0.25">
      <c r="A3" s="9" t="s">
        <v>12</v>
      </c>
      <c r="B3" s="13">
        <v>189</v>
      </c>
    </row>
    <row r="4" spans="1:2" x14ac:dyDescent="0.25">
      <c r="A4" s="9" t="s">
        <v>15</v>
      </c>
      <c r="B4" s="13">
        <v>339.93</v>
      </c>
    </row>
    <row r="5" spans="1:2" x14ac:dyDescent="0.25">
      <c r="A5" s="9" t="s">
        <v>5</v>
      </c>
      <c r="B5" s="13">
        <v>1443</v>
      </c>
    </row>
    <row r="6" spans="1:2" x14ac:dyDescent="0.25">
      <c r="A6" s="9" t="s">
        <v>9</v>
      </c>
      <c r="B6" s="13">
        <v>1430</v>
      </c>
    </row>
    <row r="7" spans="1:2" x14ac:dyDescent="0.25">
      <c r="A7" s="9" t="s">
        <v>17</v>
      </c>
      <c r="B7" s="13">
        <v>151.19999999999999</v>
      </c>
    </row>
    <row r="8" spans="1:2" x14ac:dyDescent="0.25">
      <c r="A8" s="9" t="s">
        <v>20</v>
      </c>
      <c r="B8" s="13">
        <v>259.2</v>
      </c>
    </row>
    <row r="9" spans="1:2" x14ac:dyDescent="0.25">
      <c r="A9" s="9" t="s">
        <v>36</v>
      </c>
      <c r="B9" s="13">
        <v>4692.33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5"/>
  <sheetViews>
    <sheetView zoomScale="85" zoomScaleNormal="85" zoomScaleSheetLayoutView="110" workbookViewId="0">
      <selection activeCell="A19" sqref="A19"/>
    </sheetView>
  </sheetViews>
  <sheetFormatPr defaultRowHeight="15" x14ac:dyDescent="0.25"/>
  <cols>
    <col min="1" max="1" width="16.5703125" bestFit="1" customWidth="1"/>
    <col min="2" max="2" width="19.28515625" bestFit="1" customWidth="1"/>
    <col min="3" max="3" width="10.7109375" customWidth="1"/>
    <col min="4" max="4" width="11.5703125" customWidth="1"/>
    <col min="5" max="5" width="10.5703125" customWidth="1"/>
    <col min="6" max="6" width="10.42578125" customWidth="1"/>
    <col min="8" max="8" width="15.7109375" bestFit="1" customWidth="1"/>
    <col min="9" max="9" width="13.85546875" customWidth="1"/>
    <col min="10" max="10" width="11.28515625" customWidth="1"/>
    <col min="11" max="11" width="3.28515625" customWidth="1"/>
    <col min="12" max="12" width="14.7109375" customWidth="1"/>
    <col min="13" max="13" width="10" bestFit="1" customWidth="1"/>
  </cols>
  <sheetData>
    <row r="1" spans="1:13" x14ac:dyDescent="0.25">
      <c r="A1" t="s">
        <v>29</v>
      </c>
      <c r="B1">
        <v>100</v>
      </c>
    </row>
    <row r="2" spans="1:13" x14ac:dyDescent="0.25">
      <c r="A2" t="s">
        <v>30</v>
      </c>
      <c r="B2" t="s">
        <v>31</v>
      </c>
      <c r="J2" s="10" t="s">
        <v>39</v>
      </c>
      <c r="K2" s="10"/>
      <c r="L2" s="10" t="s">
        <v>40</v>
      </c>
    </row>
    <row r="3" spans="1:13" x14ac:dyDescent="0.25">
      <c r="A3" t="s">
        <v>32</v>
      </c>
      <c r="B3" s="4">
        <v>41459</v>
      </c>
      <c r="C3" s="5"/>
      <c r="J3" s="10">
        <v>500</v>
      </c>
      <c r="K3" s="10"/>
      <c r="L3" s="10">
        <v>80</v>
      </c>
    </row>
    <row r="4" spans="1:13" x14ac:dyDescent="0.25">
      <c r="A4" t="s">
        <v>33</v>
      </c>
      <c r="B4" s="6">
        <f ca="1">NOW()</f>
        <v>41476.899394097221</v>
      </c>
    </row>
    <row r="5" spans="1:13" x14ac:dyDescent="0.25">
      <c r="A5" t="s">
        <v>34</v>
      </c>
      <c r="B5" s="7">
        <v>41459</v>
      </c>
    </row>
    <row r="6" spans="1:13" x14ac:dyDescent="0.25">
      <c r="B6" s="7"/>
    </row>
    <row r="7" spans="1:13" x14ac:dyDescent="0.25">
      <c r="A7" t="s">
        <v>0</v>
      </c>
      <c r="B7" t="s">
        <v>1</v>
      </c>
      <c r="C7" t="s">
        <v>2</v>
      </c>
      <c r="D7" t="s">
        <v>3</v>
      </c>
      <c r="E7" t="s">
        <v>23</v>
      </c>
      <c r="F7" t="s">
        <v>26</v>
      </c>
      <c r="G7" t="s">
        <v>24</v>
      </c>
      <c r="H7" t="s">
        <v>28</v>
      </c>
      <c r="I7" t="s">
        <v>43</v>
      </c>
      <c r="J7" t="s">
        <v>51</v>
      </c>
      <c r="K7" t="s">
        <v>50</v>
      </c>
    </row>
    <row r="8" spans="1:13" x14ac:dyDescent="0.25">
      <c r="A8" t="s">
        <v>6</v>
      </c>
      <c r="B8" t="s">
        <v>7</v>
      </c>
      <c r="C8">
        <v>40</v>
      </c>
      <c r="D8">
        <v>20</v>
      </c>
      <c r="E8">
        <f t="shared" ref="E8:E22" si="0">C8*D8</f>
        <v>800</v>
      </c>
      <c r="F8" s="2">
        <f t="shared" ref="F8:F22" si="1">VLOOKUP(B8,TaxRateTable,2,0)</f>
        <v>0.1</v>
      </c>
      <c r="G8" s="1">
        <f t="shared" ref="G8:G22" si="2">E8*F8</f>
        <v>80</v>
      </c>
      <c r="H8" s="1">
        <f t="shared" ref="H8:H22" si="3">E8+G8</f>
        <v>880</v>
      </c>
      <c r="I8" t="str">
        <f>LEFT(Table1[[#This Row],[Categories]],4)</f>
        <v>Beve</v>
      </c>
    </row>
    <row r="9" spans="1:13" x14ac:dyDescent="0.25">
      <c r="A9" t="s">
        <v>8</v>
      </c>
      <c r="B9" t="s">
        <v>9</v>
      </c>
      <c r="C9">
        <v>50</v>
      </c>
      <c r="D9">
        <v>15</v>
      </c>
      <c r="E9">
        <f t="shared" si="0"/>
        <v>750</v>
      </c>
      <c r="F9" s="2">
        <f t="shared" si="1"/>
        <v>0</v>
      </c>
      <c r="G9" s="1">
        <f t="shared" si="2"/>
        <v>0</v>
      </c>
      <c r="H9" s="1">
        <f t="shared" si="3"/>
        <v>750</v>
      </c>
      <c r="I9" t="str">
        <f>LEFT(Table1[[#This Row],[Categories]],4)</f>
        <v>Food</v>
      </c>
    </row>
    <row r="10" spans="1:13" x14ac:dyDescent="0.25">
      <c r="A10" t="s">
        <v>4</v>
      </c>
      <c r="B10" t="s">
        <v>5</v>
      </c>
      <c r="C10">
        <v>1</v>
      </c>
      <c r="D10">
        <v>1300</v>
      </c>
      <c r="E10">
        <f t="shared" si="0"/>
        <v>1300</v>
      </c>
      <c r="F10" s="2">
        <f t="shared" si="1"/>
        <v>0.11</v>
      </c>
      <c r="G10" s="1">
        <f t="shared" si="2"/>
        <v>143</v>
      </c>
      <c r="H10" s="1">
        <f t="shared" si="3"/>
        <v>1443</v>
      </c>
      <c r="I10" t="str">
        <f>LEFT(Table1[[#This Row],[Categories]],4)</f>
        <v>Ente</v>
      </c>
      <c r="L10" t="s">
        <v>25</v>
      </c>
      <c r="M10" t="s">
        <v>26</v>
      </c>
    </row>
    <row r="11" spans="1:13" x14ac:dyDescent="0.25">
      <c r="A11" t="s">
        <v>22</v>
      </c>
      <c r="B11" t="s">
        <v>9</v>
      </c>
      <c r="C11">
        <v>100</v>
      </c>
      <c r="D11">
        <v>3</v>
      </c>
      <c r="E11">
        <f t="shared" si="0"/>
        <v>300</v>
      </c>
      <c r="F11" s="2">
        <f t="shared" si="1"/>
        <v>0</v>
      </c>
      <c r="G11" s="1">
        <f t="shared" si="2"/>
        <v>0</v>
      </c>
      <c r="H11" s="1">
        <f t="shared" si="3"/>
        <v>300</v>
      </c>
      <c r="I11" t="str">
        <f>LEFT(Table1[[#This Row],[Categories]],4)</f>
        <v>Food</v>
      </c>
      <c r="L11" t="s">
        <v>9</v>
      </c>
      <c r="M11" s="2">
        <v>0</v>
      </c>
    </row>
    <row r="12" spans="1:13" x14ac:dyDescent="0.25">
      <c r="A12" t="s">
        <v>19</v>
      </c>
      <c r="B12" t="s">
        <v>20</v>
      </c>
      <c r="C12">
        <v>30</v>
      </c>
      <c r="D12">
        <v>8</v>
      </c>
      <c r="E12">
        <f t="shared" si="0"/>
        <v>240</v>
      </c>
      <c r="F12" s="2">
        <f t="shared" si="1"/>
        <v>0.08</v>
      </c>
      <c r="G12" s="1">
        <f t="shared" si="2"/>
        <v>19.2</v>
      </c>
      <c r="H12" s="1">
        <f t="shared" si="3"/>
        <v>259.2</v>
      </c>
      <c r="I12" t="str">
        <f>LEFT(Table1[[#This Row],[Categories]],4)</f>
        <v>Supp</v>
      </c>
      <c r="M12" s="2"/>
    </row>
    <row r="13" spans="1:13" x14ac:dyDescent="0.25">
      <c r="A13" t="s">
        <v>14</v>
      </c>
      <c r="B13" t="s">
        <v>15</v>
      </c>
      <c r="C13">
        <v>1</v>
      </c>
      <c r="D13">
        <v>200</v>
      </c>
      <c r="E13">
        <f t="shared" si="0"/>
        <v>200</v>
      </c>
      <c r="F13" s="2">
        <f t="shared" si="1"/>
        <v>0.08</v>
      </c>
      <c r="G13" s="1">
        <f t="shared" si="2"/>
        <v>16</v>
      </c>
      <c r="H13" s="1">
        <f t="shared" si="3"/>
        <v>216</v>
      </c>
      <c r="I13" t="str">
        <f>LEFT(Table1[[#This Row],[Categories]],4)</f>
        <v>Dess</v>
      </c>
      <c r="L13" t="s">
        <v>5</v>
      </c>
      <c r="M13" s="2">
        <v>0.11</v>
      </c>
    </row>
    <row r="14" spans="1:13" x14ac:dyDescent="0.25">
      <c r="A14" t="s">
        <v>52</v>
      </c>
      <c r="B14" t="s">
        <v>15</v>
      </c>
      <c r="C14">
        <v>25</v>
      </c>
      <c r="D14">
        <v>4.59</v>
      </c>
      <c r="E14">
        <f t="shared" si="0"/>
        <v>114.75</v>
      </c>
      <c r="F14" s="2">
        <f t="shared" si="1"/>
        <v>0.08</v>
      </c>
      <c r="G14" s="1">
        <f t="shared" si="2"/>
        <v>9.18</v>
      </c>
      <c r="H14" s="1">
        <f t="shared" si="3"/>
        <v>123.93</v>
      </c>
      <c r="I14" s="13" t="str">
        <f>LEFT(Table1[[#This Row],[Categories]],4)</f>
        <v>Dess</v>
      </c>
      <c r="M14" s="2"/>
    </row>
    <row r="15" spans="1:13" x14ac:dyDescent="0.25">
      <c r="A15" t="s">
        <v>10</v>
      </c>
      <c r="B15" t="s">
        <v>9</v>
      </c>
      <c r="C15">
        <v>200</v>
      </c>
      <c r="D15">
        <v>1</v>
      </c>
      <c r="E15">
        <f t="shared" si="0"/>
        <v>200</v>
      </c>
      <c r="F15" s="2">
        <f t="shared" si="1"/>
        <v>0</v>
      </c>
      <c r="G15" s="1">
        <f t="shared" si="2"/>
        <v>0</v>
      </c>
      <c r="H15" s="1">
        <f t="shared" si="3"/>
        <v>200</v>
      </c>
      <c r="I15" t="str">
        <f>LEFT(Table1[[#This Row],[Categories]],4)</f>
        <v>Food</v>
      </c>
      <c r="L15" t="s">
        <v>27</v>
      </c>
      <c r="M15" s="2">
        <v>0.08</v>
      </c>
    </row>
    <row r="16" spans="1:13" x14ac:dyDescent="0.25">
      <c r="A16" t="s">
        <v>11</v>
      </c>
      <c r="B16" t="s">
        <v>12</v>
      </c>
      <c r="C16">
        <v>30</v>
      </c>
      <c r="D16">
        <v>4</v>
      </c>
      <c r="E16">
        <f t="shared" si="0"/>
        <v>120</v>
      </c>
      <c r="F16" s="2">
        <f t="shared" si="1"/>
        <v>0.08</v>
      </c>
      <c r="G16" s="1">
        <f t="shared" si="2"/>
        <v>9.6</v>
      </c>
      <c r="H16" s="1">
        <f t="shared" si="3"/>
        <v>129.6</v>
      </c>
      <c r="I16" t="str">
        <f>LEFT(Table1[[#This Row],[Categories]],4)</f>
        <v>Deco</v>
      </c>
      <c r="L16" t="s">
        <v>20</v>
      </c>
      <c r="M16" s="2">
        <v>0.08</v>
      </c>
    </row>
    <row r="17" spans="1:13" x14ac:dyDescent="0.25">
      <c r="A17" t="s">
        <v>38</v>
      </c>
      <c r="B17" t="s">
        <v>9</v>
      </c>
      <c r="C17">
        <v>200</v>
      </c>
      <c r="D17">
        <v>0.5</v>
      </c>
      <c r="E17">
        <f t="shared" si="0"/>
        <v>100</v>
      </c>
      <c r="F17" s="2">
        <f t="shared" si="1"/>
        <v>0</v>
      </c>
      <c r="G17" s="1">
        <f t="shared" si="2"/>
        <v>0</v>
      </c>
      <c r="H17" s="1">
        <f t="shared" si="3"/>
        <v>100</v>
      </c>
      <c r="I17" t="str">
        <f>LEFT(Table1[[#This Row],[Categories]],4)</f>
        <v>Food</v>
      </c>
      <c r="L17" t="s">
        <v>12</v>
      </c>
      <c r="M17" s="2">
        <v>0.08</v>
      </c>
    </row>
    <row r="18" spans="1:13" x14ac:dyDescent="0.25">
      <c r="A18" t="s">
        <v>18</v>
      </c>
      <c r="B18" t="s">
        <v>17</v>
      </c>
      <c r="C18">
        <v>20</v>
      </c>
      <c r="D18">
        <v>4</v>
      </c>
      <c r="E18">
        <f t="shared" si="0"/>
        <v>80</v>
      </c>
      <c r="F18" s="2">
        <f t="shared" si="1"/>
        <v>0.08</v>
      </c>
      <c r="G18" s="1">
        <f t="shared" si="2"/>
        <v>6.4</v>
      </c>
      <c r="H18" s="1">
        <f t="shared" si="3"/>
        <v>86.4</v>
      </c>
      <c r="I18" t="str">
        <f>LEFT(Table1[[#This Row],[Categories]],4)</f>
        <v>Snac</v>
      </c>
      <c r="L18" t="s">
        <v>7</v>
      </c>
      <c r="M18" s="2">
        <v>0.1</v>
      </c>
    </row>
    <row r="19" spans="1:13" x14ac:dyDescent="0.25">
      <c r="A19" t="s">
        <v>62</v>
      </c>
      <c r="B19" t="s">
        <v>12</v>
      </c>
      <c r="C19">
        <v>10</v>
      </c>
      <c r="D19">
        <v>5.5</v>
      </c>
      <c r="E19">
        <f t="shared" si="0"/>
        <v>55</v>
      </c>
      <c r="F19" s="2">
        <f t="shared" si="1"/>
        <v>0.08</v>
      </c>
      <c r="G19" s="1">
        <f t="shared" si="2"/>
        <v>4.4000000000000004</v>
      </c>
      <c r="H19" s="1">
        <f t="shared" si="3"/>
        <v>59.4</v>
      </c>
      <c r="I19" s="13" t="str">
        <f>LEFT(Table1[[#This Row],[Categories]],4)</f>
        <v>Deco</v>
      </c>
      <c r="M19" s="2"/>
    </row>
    <row r="20" spans="1:13" x14ac:dyDescent="0.25">
      <c r="A20" t="s">
        <v>21</v>
      </c>
      <c r="B20" t="s">
        <v>9</v>
      </c>
      <c r="C20">
        <v>20</v>
      </c>
      <c r="D20">
        <v>4</v>
      </c>
      <c r="E20">
        <f t="shared" si="0"/>
        <v>80</v>
      </c>
      <c r="F20" s="2">
        <f t="shared" si="1"/>
        <v>0</v>
      </c>
      <c r="G20" s="1">
        <f t="shared" si="2"/>
        <v>0</v>
      </c>
      <c r="H20" s="1">
        <f t="shared" si="3"/>
        <v>80</v>
      </c>
      <c r="I20" t="str">
        <f>LEFT(Table1[[#This Row],[Categories]],4)</f>
        <v>Food</v>
      </c>
      <c r="L20" t="s">
        <v>15</v>
      </c>
      <c r="M20" s="2">
        <v>0.08</v>
      </c>
    </row>
    <row r="21" spans="1:13" x14ac:dyDescent="0.25">
      <c r="A21" t="s">
        <v>16</v>
      </c>
      <c r="B21" t="s">
        <v>17</v>
      </c>
      <c r="C21">
        <v>30</v>
      </c>
      <c r="D21">
        <v>2</v>
      </c>
      <c r="E21">
        <f t="shared" si="0"/>
        <v>60</v>
      </c>
      <c r="F21" s="2">
        <f t="shared" si="1"/>
        <v>0.08</v>
      </c>
      <c r="G21" s="1">
        <f t="shared" si="2"/>
        <v>4.8</v>
      </c>
      <c r="H21" s="1">
        <f t="shared" si="3"/>
        <v>64.8</v>
      </c>
      <c r="I21" t="str">
        <f>LEFT(Table1[[#This Row],[Categories]],4)</f>
        <v>Snac</v>
      </c>
    </row>
    <row r="22" spans="1:13" x14ac:dyDescent="0.25">
      <c r="A22" t="s">
        <v>13</v>
      </c>
      <c r="B22" t="s">
        <v>9</v>
      </c>
      <c r="C22">
        <v>0</v>
      </c>
      <c r="D22">
        <v>12</v>
      </c>
      <c r="E22">
        <f t="shared" si="0"/>
        <v>0</v>
      </c>
      <c r="F22" s="2">
        <f t="shared" si="1"/>
        <v>0</v>
      </c>
      <c r="G22" s="1">
        <f t="shared" si="2"/>
        <v>0</v>
      </c>
      <c r="H22" s="1">
        <f t="shared" si="3"/>
        <v>0</v>
      </c>
      <c r="I22" t="str">
        <f>LEFT(Table1[[#This Row],[Categories]],4)</f>
        <v>Food</v>
      </c>
    </row>
    <row r="24" spans="1:13" ht="26.25" x14ac:dyDescent="0.4">
      <c r="G24" t="s">
        <v>41</v>
      </c>
      <c r="H24" s="3">
        <f>SUBTOTAL(9,H8:H23)</f>
        <v>4692.329999999999</v>
      </c>
    </row>
    <row r="25" spans="1:13" x14ac:dyDescent="0.25">
      <c r="G25" t="s">
        <v>42</v>
      </c>
      <c r="H25" s="1">
        <f>AVERAGE(Table1[Total])</f>
        <v>312.82199999999995</v>
      </c>
    </row>
  </sheetData>
  <sortState ref="A8:H20">
    <sortCondition descending="1" ref="H12"/>
  </sortState>
  <conditionalFormatting sqref="H8:H22">
    <cfRule type="cellIs" dxfId="6" priority="3" operator="lessThan">
      <formula>$L$3</formula>
    </cfRule>
    <cfRule type="cellIs" dxfId="5" priority="4" operator="greaterThan">
      <formula>$J$3</formula>
    </cfRule>
  </conditionalFormatting>
  <pageMargins left="0.7" right="0.7" top="0.75" bottom="0.75" header="0.3" footer="0.3"/>
  <pageSetup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160" zoomScaleNormal="160" workbookViewId="0">
      <selection activeCell="H3" sqref="H3"/>
    </sheetView>
  </sheetViews>
  <sheetFormatPr defaultRowHeight="15" x14ac:dyDescent="0.25"/>
  <cols>
    <col min="1" max="1" width="9.85546875" bestFit="1" customWidth="1"/>
    <col min="2" max="2" width="15.42578125" customWidth="1"/>
    <col min="7" max="7" width="10" bestFit="1" customWidth="1"/>
  </cols>
  <sheetData>
    <row r="1" spans="1:9" ht="30" x14ac:dyDescent="0.25">
      <c r="A1" s="15"/>
      <c r="B1" s="15" t="s">
        <v>47</v>
      </c>
      <c r="C1" s="15"/>
      <c r="D1" s="15"/>
      <c r="E1" s="15"/>
      <c r="F1" s="15"/>
      <c r="G1" s="15"/>
      <c r="H1" s="15" t="s">
        <v>48</v>
      </c>
      <c r="I1" s="15"/>
    </row>
    <row r="2" spans="1:9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9" ht="45" x14ac:dyDescent="0.25">
      <c r="A3" s="15" t="s">
        <v>44</v>
      </c>
      <c r="B3" s="15" t="s">
        <v>63</v>
      </c>
      <c r="C3" s="15" t="s">
        <v>45</v>
      </c>
      <c r="D3" s="15" t="s">
        <v>46</v>
      </c>
      <c r="E3" s="15" t="s">
        <v>49</v>
      </c>
      <c r="F3" s="15"/>
      <c r="G3" s="15" t="s">
        <v>44</v>
      </c>
      <c r="H3" s="15" t="s">
        <v>63</v>
      </c>
      <c r="I3" s="15" t="s">
        <v>45</v>
      </c>
    </row>
    <row r="4" spans="1:9" x14ac:dyDescent="0.25">
      <c r="A4" s="4">
        <v>41476</v>
      </c>
      <c r="B4">
        <v>1234</v>
      </c>
      <c r="C4">
        <v>250</v>
      </c>
      <c r="D4" s="12">
        <f>COUNTIF($H$4:$H$14,B4)</f>
        <v>2</v>
      </c>
      <c r="E4" s="12">
        <f>VLOOKUP(B4,$H$4:$H$14,1,FALSE)</f>
        <v>1234</v>
      </c>
      <c r="G4" s="4">
        <v>41476</v>
      </c>
      <c r="H4">
        <v>1234</v>
      </c>
      <c r="I4">
        <v>250</v>
      </c>
    </row>
    <row r="5" spans="1:9" x14ac:dyDescent="0.25">
      <c r="A5" s="4">
        <v>41475</v>
      </c>
      <c r="B5">
        <v>1235</v>
      </c>
      <c r="C5">
        <v>260</v>
      </c>
      <c r="D5" s="12">
        <f t="shared" ref="D5:D14" si="0">COUNTIF($H$4:$H$14,B5)</f>
        <v>0</v>
      </c>
      <c r="E5" s="12" t="e">
        <f>VLOOKUP(B5,$H$4:$H$14,1,FALSE)</f>
        <v>#N/A</v>
      </c>
      <c r="G5" s="4">
        <v>41475</v>
      </c>
      <c r="H5">
        <v>1234</v>
      </c>
      <c r="I5">
        <v>260</v>
      </c>
    </row>
    <row r="6" spans="1:9" x14ac:dyDescent="0.25">
      <c r="A6" s="4">
        <v>41474</v>
      </c>
      <c r="B6">
        <v>1236</v>
      </c>
      <c r="C6">
        <v>270</v>
      </c>
      <c r="D6" s="12">
        <f t="shared" si="0"/>
        <v>1</v>
      </c>
      <c r="E6" s="12">
        <f t="shared" ref="E6:E14" si="1">VLOOKUP(B6,$H$4:$H$14,1,FALSE)</f>
        <v>1236</v>
      </c>
      <c r="G6" s="4">
        <v>41474</v>
      </c>
      <c r="H6">
        <v>1236</v>
      </c>
      <c r="I6">
        <v>270</v>
      </c>
    </row>
    <row r="7" spans="1:9" x14ac:dyDescent="0.25">
      <c r="A7" s="4">
        <v>41473</v>
      </c>
      <c r="B7">
        <v>1237</v>
      </c>
      <c r="C7">
        <v>280</v>
      </c>
      <c r="D7" s="12">
        <f t="shared" si="0"/>
        <v>1</v>
      </c>
      <c r="E7" s="12">
        <f t="shared" si="1"/>
        <v>1237</v>
      </c>
      <c r="G7" s="4">
        <v>41473</v>
      </c>
      <c r="H7">
        <v>1237</v>
      </c>
      <c r="I7">
        <v>280</v>
      </c>
    </row>
    <row r="8" spans="1:9" x14ac:dyDescent="0.25">
      <c r="A8" s="4">
        <v>41472</v>
      </c>
      <c r="B8">
        <v>1238</v>
      </c>
      <c r="C8">
        <v>290</v>
      </c>
      <c r="D8" s="12">
        <f t="shared" si="0"/>
        <v>1</v>
      </c>
      <c r="E8" s="12">
        <f t="shared" si="1"/>
        <v>1238</v>
      </c>
      <c r="G8" s="4">
        <v>41472</v>
      </c>
      <c r="H8">
        <v>1238</v>
      </c>
      <c r="I8">
        <v>290</v>
      </c>
    </row>
    <row r="9" spans="1:9" x14ac:dyDescent="0.25">
      <c r="A9" s="4">
        <v>41471</v>
      </c>
      <c r="B9">
        <v>1239</v>
      </c>
      <c r="C9">
        <v>300</v>
      </c>
      <c r="D9" s="12">
        <f t="shared" si="0"/>
        <v>1</v>
      </c>
      <c r="E9" s="12">
        <f t="shared" si="1"/>
        <v>1239</v>
      </c>
      <c r="G9" s="4">
        <v>41471</v>
      </c>
      <c r="H9">
        <v>1239</v>
      </c>
      <c r="I9">
        <v>300</v>
      </c>
    </row>
    <row r="10" spans="1:9" x14ac:dyDescent="0.25">
      <c r="A10" s="4">
        <v>41471</v>
      </c>
      <c r="B10">
        <v>1245</v>
      </c>
      <c r="C10">
        <v>200</v>
      </c>
      <c r="D10" s="12">
        <f t="shared" si="0"/>
        <v>1</v>
      </c>
      <c r="E10" s="12">
        <f t="shared" si="1"/>
        <v>1245</v>
      </c>
      <c r="G10" s="4">
        <v>41470</v>
      </c>
      <c r="H10">
        <v>1240</v>
      </c>
      <c r="I10">
        <v>310</v>
      </c>
    </row>
    <row r="11" spans="1:9" x14ac:dyDescent="0.25">
      <c r="A11" s="4">
        <v>41471</v>
      </c>
      <c r="B11">
        <v>1241</v>
      </c>
      <c r="C11">
        <v>200</v>
      </c>
      <c r="D11" s="12">
        <f t="shared" si="0"/>
        <v>1</v>
      </c>
      <c r="E11" s="12">
        <f t="shared" si="1"/>
        <v>1241</v>
      </c>
      <c r="G11" s="4">
        <v>41469</v>
      </c>
      <c r="H11">
        <v>1241</v>
      </c>
      <c r="I11">
        <v>320</v>
      </c>
    </row>
    <row r="12" spans="1:9" x14ac:dyDescent="0.25">
      <c r="A12" s="4">
        <v>41471</v>
      </c>
      <c r="B12">
        <v>1300</v>
      </c>
      <c r="C12">
        <v>58</v>
      </c>
      <c r="D12" s="12">
        <f t="shared" si="0"/>
        <v>0</v>
      </c>
      <c r="E12" s="12" t="e">
        <f t="shared" si="1"/>
        <v>#N/A</v>
      </c>
      <c r="G12" s="4">
        <v>41468</v>
      </c>
      <c r="H12">
        <v>1242</v>
      </c>
      <c r="I12">
        <v>330</v>
      </c>
    </row>
    <row r="13" spans="1:9" x14ac:dyDescent="0.25">
      <c r="A13" s="4">
        <v>41471</v>
      </c>
      <c r="B13">
        <v>1400</v>
      </c>
      <c r="C13">
        <v>60</v>
      </c>
      <c r="D13" s="12">
        <f t="shared" si="0"/>
        <v>0</v>
      </c>
      <c r="E13" s="12" t="e">
        <f t="shared" si="1"/>
        <v>#N/A</v>
      </c>
      <c r="G13" s="4">
        <v>41467</v>
      </c>
      <c r="H13">
        <v>1243</v>
      </c>
      <c r="I13">
        <v>340</v>
      </c>
    </row>
    <row r="14" spans="1:9" x14ac:dyDescent="0.25">
      <c r="A14" s="4">
        <v>41471</v>
      </c>
      <c r="B14">
        <v>1325</v>
      </c>
      <c r="C14">
        <v>12</v>
      </c>
      <c r="D14" s="12">
        <f t="shared" si="0"/>
        <v>0</v>
      </c>
      <c r="E14" s="12" t="e">
        <f t="shared" si="1"/>
        <v>#N/A</v>
      </c>
      <c r="G14" s="4">
        <v>41466</v>
      </c>
      <c r="H14">
        <v>1245</v>
      </c>
      <c r="I14">
        <v>350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15" zoomScaleNormal="115" workbookViewId="0">
      <selection activeCell="F12" sqref="F12"/>
    </sheetView>
  </sheetViews>
  <sheetFormatPr defaultRowHeight="15" x14ac:dyDescent="0.25"/>
  <cols>
    <col min="1" max="1" width="19.42578125" customWidth="1"/>
    <col min="2" max="2" width="15" bestFit="1" customWidth="1"/>
  </cols>
  <sheetData>
    <row r="1" spans="1:4" x14ac:dyDescent="0.25">
      <c r="A1" t="s">
        <v>53</v>
      </c>
      <c r="B1" t="s">
        <v>59</v>
      </c>
      <c r="D1" t="s">
        <v>60</v>
      </c>
    </row>
    <row r="2" spans="1:4" x14ac:dyDescent="0.25">
      <c r="A2" t="s">
        <v>54</v>
      </c>
      <c r="B2">
        <v>5</v>
      </c>
      <c r="D2" t="s">
        <v>61</v>
      </c>
    </row>
    <row r="3" spans="1:4" x14ac:dyDescent="0.25">
      <c r="A3" t="s">
        <v>55</v>
      </c>
      <c r="B3">
        <v>8</v>
      </c>
      <c r="D3">
        <v>7.5</v>
      </c>
    </row>
    <row r="4" spans="1:4" x14ac:dyDescent="0.25">
      <c r="A4" t="s">
        <v>56</v>
      </c>
      <c r="B4">
        <v>6</v>
      </c>
    </row>
    <row r="5" spans="1:4" x14ac:dyDescent="0.25">
      <c r="A5" t="s">
        <v>57</v>
      </c>
      <c r="B5">
        <v>7</v>
      </c>
    </row>
    <row r="6" spans="1:4" x14ac:dyDescent="0.25">
      <c r="A6" t="s">
        <v>58</v>
      </c>
      <c r="B6">
        <v>9</v>
      </c>
    </row>
    <row r="8" spans="1:4" x14ac:dyDescent="0.25">
      <c r="B8">
        <f>SUM(B2:B7)</f>
        <v>35</v>
      </c>
    </row>
  </sheetData>
  <conditionalFormatting sqref="B2:B6">
    <cfRule type="cellIs" dxfId="0" priority="1" operator="greaterThan">
      <formula>$D$3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Pivot Charts and Table</vt:lpstr>
      <vt:lpstr>1 pivot table and 2 charts</vt:lpstr>
      <vt:lpstr>Data</vt:lpstr>
      <vt:lpstr>countif and vLookup examples</vt:lpstr>
      <vt:lpstr>quick graph</vt:lpstr>
      <vt:lpstr>DateOfParty</vt:lpstr>
      <vt:lpstr>GrandTotal</vt:lpstr>
      <vt:lpstr>Guests</vt:lpstr>
      <vt:lpstr>PartyData</vt:lpstr>
      <vt:lpstr>Data!Print_Area</vt:lpstr>
      <vt:lpstr>TaxRateTable</vt:lpstr>
    </vt:vector>
  </TitlesOfParts>
  <Company>Nassau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Toshiba</cp:lastModifiedBy>
  <cp:lastPrinted>2013-06-15T19:47:47Z</cp:lastPrinted>
  <dcterms:created xsi:type="dcterms:W3CDTF">2013-06-15T16:40:00Z</dcterms:created>
  <dcterms:modified xsi:type="dcterms:W3CDTF">2013-07-22T01:35:16Z</dcterms:modified>
</cp:coreProperties>
</file>