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5360" windowHeight="7905" tabRatio="829" activeTab="4"/>
  </bookViews>
  <sheets>
    <sheet name="now()" sheetId="2" r:id="rId1"/>
    <sheet name="absolute reference" sheetId="3" r:id="rId2"/>
    <sheet name="pmt" sheetId="4" r:id="rId3"/>
    <sheet name="autofill" sheetId="5" r:id="rId4"/>
    <sheet name="pivottable" sheetId="7" r:id="rId5"/>
    <sheet name="BBQ data" sheetId="6" r:id="rId6"/>
  </sheets>
  <definedNames>
    <definedName name="_xlnm._FilterDatabase" localSheetId="5" hidden="1">'BBQ data'!$E$4:$E$24</definedName>
    <definedName name="TaxRateTable">'BBQ data'!$A$28:$B$34</definedName>
  </definedNames>
  <calcPr calcId="152511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6" l="1"/>
  <c r="L2" i="6"/>
  <c r="E1" i="6"/>
  <c r="L1" i="6" s="1"/>
  <c r="G2" i="6"/>
  <c r="H2" i="6"/>
  <c r="I2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5" i="6"/>
  <c r="F8" i="6"/>
  <c r="D24" i="6"/>
  <c r="F24" i="6" s="1"/>
  <c r="D23" i="6"/>
  <c r="F23" i="6" s="1"/>
  <c r="D22" i="6"/>
  <c r="F22" i="6" s="1"/>
  <c r="D21" i="6"/>
  <c r="F21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14" i="6"/>
  <c r="F14" i="6" s="1"/>
  <c r="D13" i="6"/>
  <c r="F13" i="6" s="1"/>
  <c r="D12" i="6"/>
  <c r="F12" i="6" s="1"/>
  <c r="D11" i="6"/>
  <c r="F11" i="6" s="1"/>
  <c r="D10" i="6"/>
  <c r="F10" i="6" s="1"/>
  <c r="D9" i="6"/>
  <c r="F9" i="6" s="1"/>
  <c r="D8" i="6"/>
  <c r="D7" i="6"/>
  <c r="F7" i="6" s="1"/>
  <c r="D6" i="6"/>
  <c r="F6" i="6" s="1"/>
  <c r="D5" i="6"/>
  <c r="F5" i="6" s="1"/>
  <c r="G2" i="5"/>
  <c r="G3" i="5"/>
  <c r="G4" i="5"/>
  <c r="G5" i="5"/>
  <c r="G6" i="5"/>
  <c r="G7" i="5"/>
  <c r="G8" i="5"/>
  <c r="G1" i="5"/>
  <c r="C3" i="4"/>
  <c r="D3" i="4"/>
  <c r="E3" i="4"/>
  <c r="F3" i="4"/>
  <c r="C7" i="4"/>
  <c r="D7" i="4"/>
  <c r="E7" i="4"/>
  <c r="F7" i="4"/>
  <c r="C9" i="4"/>
  <c r="D9" i="4"/>
  <c r="E9" i="4"/>
  <c r="F9" i="4"/>
  <c r="C11" i="4"/>
  <c r="D11" i="4"/>
  <c r="E11" i="4"/>
  <c r="F11" i="4"/>
  <c r="B9" i="4"/>
  <c r="B7" i="4"/>
  <c r="B3" i="4"/>
  <c r="E11" i="3"/>
  <c r="E10" i="3"/>
  <c r="E9" i="3"/>
  <c r="E8" i="3"/>
  <c r="E7" i="3"/>
  <c r="E6" i="3"/>
  <c r="E5" i="3"/>
  <c r="E4" i="3"/>
  <c r="E3" i="3"/>
  <c r="E2" i="3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E47" i="2"/>
  <c r="F47" i="2"/>
  <c r="G47" i="2"/>
  <c r="H47" i="2"/>
  <c r="D48" i="2"/>
  <c r="E48" i="2"/>
  <c r="F48" i="2"/>
  <c r="G48" i="2"/>
  <c r="H48" i="2"/>
  <c r="D49" i="2"/>
  <c r="E49" i="2"/>
  <c r="F49" i="2"/>
  <c r="G49" i="2"/>
  <c r="H49" i="2"/>
  <c r="D50" i="2"/>
  <c r="E50" i="2"/>
  <c r="F50" i="2"/>
  <c r="G50" i="2"/>
  <c r="H50" i="2"/>
  <c r="I1" i="6" l="1"/>
  <c r="K1" i="6"/>
  <c r="H1" i="6"/>
  <c r="G1" i="6"/>
  <c r="B11" i="4"/>
</calcChain>
</file>

<file path=xl/sharedStrings.xml><?xml version="1.0" encoding="utf-8"?>
<sst xmlns="http://schemas.openxmlformats.org/spreadsheetml/2006/main" count="118" uniqueCount="55">
  <si>
    <t>juan</t>
  </si>
  <si>
    <t>Car Pmt</t>
  </si>
  <si>
    <t>Cost of Car</t>
  </si>
  <si>
    <t>Down Pmt</t>
  </si>
  <si>
    <t>Tax</t>
  </si>
  <si>
    <t>Registration</t>
  </si>
  <si>
    <t>Interest Rate</t>
  </si>
  <si>
    <t>DMV &amp; Tires</t>
  </si>
  <si>
    <t>Subtotal</t>
  </si>
  <si>
    <t>Loan Amt</t>
  </si>
  <si>
    <t>Monthly Pmt</t>
  </si>
  <si>
    <t>Years</t>
  </si>
  <si>
    <t>BBQ List</t>
  </si>
  <si>
    <t>Description</t>
  </si>
  <si>
    <t>Quantity</t>
  </si>
  <si>
    <t>Unit Price</t>
  </si>
  <si>
    <t>Category</t>
  </si>
  <si>
    <t>Assign</t>
  </si>
  <si>
    <t>Hamburger</t>
  </si>
  <si>
    <t>Guest</t>
  </si>
  <si>
    <t>Food</t>
  </si>
  <si>
    <t>Hot dogs</t>
  </si>
  <si>
    <t>Soda 2L</t>
  </si>
  <si>
    <t>Drink</t>
  </si>
  <si>
    <t>Veggie Burgers</t>
  </si>
  <si>
    <t>Ketchup</t>
  </si>
  <si>
    <t>Condiment</t>
  </si>
  <si>
    <t>Potato salad</t>
  </si>
  <si>
    <t>Deli</t>
  </si>
  <si>
    <t>Watermelon</t>
  </si>
  <si>
    <t>Charcoal</t>
  </si>
  <si>
    <t>Chicken by lb.</t>
  </si>
  <si>
    <t>Supplies</t>
  </si>
  <si>
    <t>Beer case</t>
  </si>
  <si>
    <t>Alcoholic Beverage</t>
  </si>
  <si>
    <t>Orange Juice</t>
  </si>
  <si>
    <t>Serving Trays</t>
  </si>
  <si>
    <t>Utensils</t>
  </si>
  <si>
    <t>BBQ Sauce</t>
  </si>
  <si>
    <t>Ice Cream</t>
  </si>
  <si>
    <t>Cups 200ct</t>
  </si>
  <si>
    <t>Plates 200ct</t>
  </si>
  <si>
    <t>Serving Utensils</t>
  </si>
  <si>
    <t>Hot dogs buns</t>
  </si>
  <si>
    <t>Hamburger buns</t>
  </si>
  <si>
    <t>Tax (Vlookup)</t>
  </si>
  <si>
    <t>Tax Rate</t>
  </si>
  <si>
    <t>Left text</t>
  </si>
  <si>
    <t>Greg</t>
  </si>
  <si>
    <t>Marc</t>
  </si>
  <si>
    <t>Jane</t>
  </si>
  <si>
    <t>Right</t>
  </si>
  <si>
    <t>Row Labels</t>
  </si>
  <si>
    <t>Grand Total</t>
  </si>
  <si>
    <t>Sum of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</si>
</sst>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22" fontId="0" fillId="0" borderId="0" xfId="0" applyNumberFormat="1"/>
    <xf numFmtId="0" fontId="2" fillId="0" borderId="0" xfId="0" applyFont="1"/>
    <xf numFmtId="0" fontId="3" fillId="0" borderId="0" xfId="0" applyFont="1"/>
    <xf numFmtId="10" fontId="0" fillId="0" borderId="0" xfId="0" applyNumberFormat="1"/>
    <xf numFmtId="8" fontId="0" fillId="0" borderId="0" xfId="0" applyNumberFormat="1"/>
    <xf numFmtId="0" fontId="1" fillId="0" borderId="0" xfId="0" applyFont="1"/>
    <xf numFmtId="9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"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2476.608270717596" createdVersion="5" refreshedVersion="5" minRefreshableVersion="3" recordCount="20">
  <cacheSource type="worksheet">
    <worksheetSource ref="A4:J24" sheet="BBQ data"/>
  </cacheSource>
  <cacheFields count="10">
    <cacheField name="Description" numFmtId="0">
      <sharedItems count="20">
        <s v="Hamburger"/>
        <s v="Hot dogs"/>
        <s v="Chicken by lb."/>
        <s v="Soda 2L"/>
        <s v="Veggie Burgers"/>
        <s v="Ketchup"/>
        <s v="Potato salad"/>
        <s v="Watermelon"/>
        <s v="Charcoal"/>
        <s v="Beer case"/>
        <s v="Orange Juice"/>
        <s v="Serving Trays"/>
        <s v="Utensils"/>
        <s v="BBQ Sauce"/>
        <s v="Ice Cream"/>
        <s v="Cups 200ct"/>
        <s v="Plates 200ct"/>
        <s v="Serving Utensils"/>
        <s v="Hot dogs buns"/>
        <s v="Hamburger buns"/>
      </sharedItems>
    </cacheField>
    <cacheField name="Quantity" numFmtId="0">
      <sharedItems containsSemiMixedTypes="0" containsString="0" containsNumber="1" containsInteger="1" minValue="1" maxValue="20"/>
    </cacheField>
    <cacheField name="Unit Price" numFmtId="8">
      <sharedItems containsSemiMixedTypes="0" containsString="0" containsNumber="1" minValue="0.2" maxValue="20"/>
    </cacheField>
    <cacheField name="Subtotal" numFmtId="8">
      <sharedItems containsSemiMixedTypes="0" containsString="0" containsNumber="1" minValue="4" maxValue="40"/>
    </cacheField>
    <cacheField name="Category" numFmtId="0">
      <sharedItems count="6">
        <s v="Food"/>
        <s v="Drink"/>
        <s v="Condiment"/>
        <s v="Deli"/>
        <s v="Supplies"/>
        <s v="Alcoholic Beverage"/>
      </sharedItems>
    </cacheField>
    <cacheField name="Tax" numFmtId="8">
      <sharedItems containsSemiMixedTypes="0" containsString="0" containsNumber="1" minValue="0" maxValue="3.4499999999999997"/>
    </cacheField>
    <cacheField name="Tax (Vlookup)" numFmtId="8">
      <sharedItems containsSemiMixedTypes="0" containsString="0" containsNumber="1" minValue="0" maxValue="3.4499999999999997"/>
    </cacheField>
    <cacheField name="Assign" numFmtId="0">
      <sharedItems count="3">
        <s v="Greg"/>
        <s v="Marc"/>
        <s v="Jane"/>
      </sharedItems>
    </cacheField>
    <cacheField name="Left text" numFmtId="0">
      <sharedItems/>
    </cacheField>
    <cacheField name="Righ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n v="20"/>
    <n v="0.5"/>
    <n v="10"/>
    <x v="0"/>
    <n v="0"/>
    <n v="0.2"/>
    <x v="0"/>
    <s v="G"/>
    <s v="g"/>
  </r>
  <r>
    <x v="1"/>
    <n v="20"/>
    <n v="0.2"/>
    <n v="4"/>
    <x v="0"/>
    <n v="0"/>
    <n v="0.08"/>
    <x v="0"/>
    <s v="G"/>
    <s v="g"/>
  </r>
  <r>
    <x v="2"/>
    <n v="20"/>
    <n v="1.99"/>
    <n v="39.799999999999997"/>
    <x v="0"/>
    <n v="0"/>
    <n v="0.79599999999999993"/>
    <x v="0"/>
    <s v="G"/>
    <s v="g"/>
  </r>
  <r>
    <x v="3"/>
    <n v="5"/>
    <n v="1.19"/>
    <n v="5.9499999999999993"/>
    <x v="1"/>
    <n v="0.51318749999999991"/>
    <n v="0.51318749999999991"/>
    <x v="0"/>
    <s v="G"/>
    <s v="g"/>
  </r>
  <r>
    <x v="4"/>
    <n v="20"/>
    <n v="1"/>
    <n v="20"/>
    <x v="0"/>
    <n v="0"/>
    <n v="0.4"/>
    <x v="0"/>
    <s v="G"/>
    <s v="g"/>
  </r>
  <r>
    <x v="5"/>
    <n v="2"/>
    <n v="2.2000000000000002"/>
    <n v="4.4000000000000004"/>
    <x v="2"/>
    <n v="0"/>
    <n v="0"/>
    <x v="0"/>
    <s v="G"/>
    <s v="g"/>
  </r>
  <r>
    <x v="6"/>
    <n v="5"/>
    <n v="3.99"/>
    <n v="19.950000000000003"/>
    <x v="3"/>
    <n v="1.7206875000000001"/>
    <n v="1.7206875000000001"/>
    <x v="1"/>
    <s v="M"/>
    <s v="c"/>
  </r>
  <r>
    <x v="7"/>
    <n v="4"/>
    <n v="4.99"/>
    <n v="19.96"/>
    <x v="0"/>
    <n v="0"/>
    <n v="0.3992"/>
    <x v="1"/>
    <s v="M"/>
    <s v="c"/>
  </r>
  <r>
    <x v="8"/>
    <n v="2"/>
    <n v="15"/>
    <n v="30"/>
    <x v="4"/>
    <n v="2.5874999999999999"/>
    <n v="2.5874999999999999"/>
    <x v="1"/>
    <s v="M"/>
    <s v="c"/>
  </r>
  <r>
    <x v="9"/>
    <n v="2"/>
    <n v="20"/>
    <n v="40"/>
    <x v="5"/>
    <n v="3.4499999999999997"/>
    <n v="3.4499999999999997"/>
    <x v="1"/>
    <s v="M"/>
    <s v="c"/>
  </r>
  <r>
    <x v="10"/>
    <n v="5"/>
    <n v="3"/>
    <n v="15"/>
    <x v="1"/>
    <n v="1.29375"/>
    <n v="1.29375"/>
    <x v="1"/>
    <s v="M"/>
    <s v="c"/>
  </r>
  <r>
    <x v="11"/>
    <n v="7"/>
    <n v="1.99"/>
    <n v="13.93"/>
    <x v="4"/>
    <n v="1.2014624999999999"/>
    <n v="1.2014624999999999"/>
    <x v="1"/>
    <s v="M"/>
    <s v="c"/>
  </r>
  <r>
    <x v="12"/>
    <n v="5"/>
    <n v="2.5"/>
    <n v="12.5"/>
    <x v="4"/>
    <n v="1.078125"/>
    <n v="1.078125"/>
    <x v="1"/>
    <s v="M"/>
    <s v="c"/>
  </r>
  <r>
    <x v="13"/>
    <n v="4"/>
    <n v="2.4900000000000002"/>
    <n v="9.9600000000000009"/>
    <x v="2"/>
    <n v="0"/>
    <n v="0"/>
    <x v="2"/>
    <s v="J"/>
    <s v="e"/>
  </r>
  <r>
    <x v="14"/>
    <n v="5"/>
    <n v="3.99"/>
    <n v="19.950000000000003"/>
    <x v="0"/>
    <n v="0"/>
    <n v="0.39900000000000008"/>
    <x v="2"/>
    <s v="J"/>
    <s v="e"/>
  </r>
  <r>
    <x v="15"/>
    <n v="1"/>
    <n v="7.99"/>
    <n v="7.99"/>
    <x v="4"/>
    <n v="0.68913749999999996"/>
    <n v="0.68913749999999996"/>
    <x v="2"/>
    <s v="J"/>
    <s v="e"/>
  </r>
  <r>
    <x v="16"/>
    <n v="1"/>
    <n v="7.99"/>
    <n v="7.99"/>
    <x v="4"/>
    <n v="0.68913749999999996"/>
    <n v="0.68913749999999996"/>
    <x v="2"/>
    <s v="J"/>
    <s v="e"/>
  </r>
  <r>
    <x v="17"/>
    <n v="7"/>
    <n v="3"/>
    <n v="21"/>
    <x v="4"/>
    <n v="1.8112499999999998"/>
    <n v="1.8112499999999998"/>
    <x v="2"/>
    <s v="J"/>
    <s v="e"/>
  </r>
  <r>
    <x v="18"/>
    <n v="3"/>
    <n v="1.99"/>
    <n v="5.97"/>
    <x v="0"/>
    <n v="0"/>
    <n v="0.11939999999999999"/>
    <x v="2"/>
    <s v="J"/>
    <s v="e"/>
  </r>
  <r>
    <x v="19"/>
    <n v="3"/>
    <n v="1.99"/>
    <n v="5.97"/>
    <x v="0"/>
    <n v="0"/>
    <n v="0.11939999999999999"/>
    <x v="2"/>
    <s v="J"/>
    <s v="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27" firstHeaderRow="1" firstDataRow="1" firstDataCol="1"/>
  <pivotFields count="10">
    <pivotField axis="axisRow" showAll="0" sortType="descending">
      <items count="21">
        <item x="13"/>
        <item x="9"/>
        <item x="8"/>
        <item x="2"/>
        <item x="15"/>
        <item x="0"/>
        <item x="19"/>
        <item x="1"/>
        <item x="18"/>
        <item x="14"/>
        <item x="5"/>
        <item x="10"/>
        <item x="16"/>
        <item x="6"/>
        <item x="11"/>
        <item x="17"/>
        <item x="3"/>
        <item x="12"/>
        <item x="4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8" showAll="0"/>
    <pivotField dataField="1" numFmtId="8" showAll="0"/>
    <pivotField showAll="0">
      <items count="7">
        <item x="5"/>
        <item x="2"/>
        <item x="3"/>
        <item x="1"/>
        <item x="0"/>
        <item x="4"/>
        <item t="default"/>
      </items>
    </pivotField>
    <pivotField numFmtId="8" showAll="0"/>
    <pivotField numFmtId="8" showAll="0"/>
    <pivotField axis="axisRow" showAll="0">
      <items count="4">
        <item x="0"/>
        <item x="2"/>
        <item x="1"/>
        <item t="default"/>
      </items>
    </pivotField>
    <pivotField showAll="0"/>
    <pivotField showAll="0"/>
  </pivotFields>
  <rowFields count="2">
    <field x="7"/>
    <field x="0"/>
  </rowFields>
  <rowItems count="24">
    <i>
      <x/>
    </i>
    <i r="1">
      <x v="3"/>
    </i>
    <i r="1">
      <x v="18"/>
    </i>
    <i r="1">
      <x v="5"/>
    </i>
    <i r="1">
      <x v="16"/>
    </i>
    <i r="1">
      <x v="10"/>
    </i>
    <i r="1">
      <x v="7"/>
    </i>
    <i>
      <x v="1"/>
    </i>
    <i r="1">
      <x v="15"/>
    </i>
    <i r="1">
      <x v="9"/>
    </i>
    <i r="1">
      <x/>
    </i>
    <i r="1">
      <x v="4"/>
    </i>
    <i r="1">
      <x v="12"/>
    </i>
    <i r="1">
      <x v="6"/>
    </i>
    <i r="1">
      <x v="8"/>
    </i>
    <i>
      <x v="2"/>
    </i>
    <i r="1">
      <x v="1"/>
    </i>
    <i r="1">
      <x v="2"/>
    </i>
    <i r="1">
      <x v="19"/>
    </i>
    <i r="1">
      <x v="13"/>
    </i>
    <i r="1">
      <x v="11"/>
    </i>
    <i r="1">
      <x v="14"/>
    </i>
    <i r="1">
      <x v="17"/>
    </i>
    <i t="grand">
      <x/>
    </i>
  </rowItems>
  <colItems count="1">
    <i/>
  </colItems>
  <dataFields count="1">
    <dataField name="Sum of Subtotal" fld="3" baseField="0" baseItem="0" numFmtId="8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2:H50"/>
  <sheetViews>
    <sheetView topLeftCell="C42" zoomScale="235" zoomScaleNormal="235" workbookViewId="0">
      <selection activeCell="D43" sqref="D43"/>
    </sheetView>
  </sheetViews>
  <sheetFormatPr defaultRowHeight="15" x14ac:dyDescent="0.25"/>
  <cols>
    <col min="4" max="8" width="14.85546875" bestFit="1" customWidth="1"/>
  </cols>
  <sheetData>
    <row r="42" spans="4:8" x14ac:dyDescent="0.25">
      <c r="D42" t="s">
        <v>0</v>
      </c>
    </row>
    <row r="43" spans="4:8" x14ac:dyDescent="0.25">
      <c r="D43" s="2">
        <f t="shared" ref="D43:H50" ca="1" si="0">NOW()</f>
        <v>42479.849172916664</v>
      </c>
      <c r="E43" s="2">
        <f t="shared" ca="1" si="0"/>
        <v>42479.849172916664</v>
      </c>
      <c r="F43" s="2">
        <f t="shared" ca="1" si="0"/>
        <v>42479.849172916664</v>
      </c>
      <c r="G43" s="2">
        <f t="shared" ca="1" si="0"/>
        <v>42479.849172916664</v>
      </c>
      <c r="H43" s="2">
        <f t="shared" ca="1" si="0"/>
        <v>42479.849172916664</v>
      </c>
    </row>
    <row r="44" spans="4:8" x14ac:dyDescent="0.25">
      <c r="D44" s="2">
        <f t="shared" ca="1" si="0"/>
        <v>42479.849172916664</v>
      </c>
      <c r="E44" s="2">
        <f t="shared" ca="1" si="0"/>
        <v>42479.849172916664</v>
      </c>
      <c r="F44" s="2">
        <f t="shared" ca="1" si="0"/>
        <v>42479.849172916664</v>
      </c>
      <c r="G44" s="2">
        <f t="shared" ca="1" si="0"/>
        <v>42479.849172916664</v>
      </c>
      <c r="H44" s="2">
        <f t="shared" ca="1" si="0"/>
        <v>42479.849172916664</v>
      </c>
    </row>
    <row r="45" spans="4:8" x14ac:dyDescent="0.25">
      <c r="D45" s="2">
        <f t="shared" ca="1" si="0"/>
        <v>42479.849172916664</v>
      </c>
      <c r="E45" s="2">
        <f t="shared" ca="1" si="0"/>
        <v>42479.849172916664</v>
      </c>
      <c r="F45" s="2">
        <f t="shared" ca="1" si="0"/>
        <v>42479.849172916664</v>
      </c>
      <c r="G45" s="2">
        <f t="shared" ca="1" si="0"/>
        <v>42479.849172916664</v>
      </c>
      <c r="H45" s="2">
        <f t="shared" ca="1" si="0"/>
        <v>42479.849172916664</v>
      </c>
    </row>
    <row r="46" spans="4:8" x14ac:dyDescent="0.25">
      <c r="D46" s="2">
        <f t="shared" ca="1" si="0"/>
        <v>42479.849172916664</v>
      </c>
      <c r="E46" s="2">
        <f t="shared" ca="1" si="0"/>
        <v>42479.849172916664</v>
      </c>
      <c r="F46" s="2">
        <f t="shared" ca="1" si="0"/>
        <v>42479.849172916664</v>
      </c>
      <c r="G46" s="2">
        <f t="shared" ca="1" si="0"/>
        <v>42479.849172916664</v>
      </c>
      <c r="H46" s="2">
        <f t="shared" ca="1" si="0"/>
        <v>42479.849172916664</v>
      </c>
    </row>
    <row r="47" spans="4:8" x14ac:dyDescent="0.25">
      <c r="D47" s="2">
        <f t="shared" ca="1" si="0"/>
        <v>42479.849172916664</v>
      </c>
      <c r="E47" s="2">
        <f t="shared" ca="1" si="0"/>
        <v>42479.849172916664</v>
      </c>
      <c r="F47" s="2">
        <f t="shared" ca="1" si="0"/>
        <v>42479.849172916664</v>
      </c>
      <c r="G47" s="2">
        <f t="shared" ca="1" si="0"/>
        <v>42479.849172916664</v>
      </c>
      <c r="H47" s="2">
        <f t="shared" ca="1" si="0"/>
        <v>42479.849172916664</v>
      </c>
    </row>
    <row r="48" spans="4:8" x14ac:dyDescent="0.25">
      <c r="D48" s="2">
        <f t="shared" ca="1" si="0"/>
        <v>42479.849172916664</v>
      </c>
      <c r="E48" s="2">
        <f t="shared" ca="1" si="0"/>
        <v>42479.849172916664</v>
      </c>
      <c r="F48" s="2">
        <f t="shared" ca="1" si="0"/>
        <v>42479.849172916664</v>
      </c>
      <c r="G48" s="2">
        <f t="shared" ca="1" si="0"/>
        <v>42479.849172916664</v>
      </c>
      <c r="H48" s="2">
        <f t="shared" ca="1" si="0"/>
        <v>42479.849172916664</v>
      </c>
    </row>
    <row r="49" spans="4:8" x14ac:dyDescent="0.25">
      <c r="D49" s="2">
        <f t="shared" ca="1" si="0"/>
        <v>42479.849172916664</v>
      </c>
      <c r="E49" s="2">
        <f t="shared" ca="1" si="0"/>
        <v>42479.849172916664</v>
      </c>
      <c r="F49" s="2">
        <f t="shared" ca="1" si="0"/>
        <v>42479.849172916664</v>
      </c>
      <c r="G49" s="2">
        <f t="shared" ca="1" si="0"/>
        <v>42479.849172916664</v>
      </c>
      <c r="H49" s="2">
        <f t="shared" ca="1" si="0"/>
        <v>42479.849172916664</v>
      </c>
    </row>
    <row r="50" spans="4:8" x14ac:dyDescent="0.25">
      <c r="D50" s="2">
        <f t="shared" ca="1" si="0"/>
        <v>42479.849172916664</v>
      </c>
      <c r="E50" s="2">
        <f t="shared" ca="1" si="0"/>
        <v>42479.849172916664</v>
      </c>
      <c r="F50" s="2">
        <f t="shared" ca="1" si="0"/>
        <v>42479.849172916664</v>
      </c>
      <c r="G50" s="2">
        <f t="shared" ca="1" si="0"/>
        <v>42479.849172916664</v>
      </c>
      <c r="H50" s="2">
        <f t="shared" ca="1" si="0"/>
        <v>42479.849172916664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zoomScale="190" zoomScaleNormal="190" workbookViewId="0">
      <selection activeCell="E11" sqref="E11"/>
    </sheetView>
  </sheetViews>
  <sheetFormatPr defaultRowHeight="15" x14ac:dyDescent="0.25"/>
  <sheetData>
    <row r="2" spans="2:5" x14ac:dyDescent="0.25">
      <c r="B2">
        <v>9</v>
      </c>
      <c r="E2">
        <f>$B$2</f>
        <v>9</v>
      </c>
    </row>
    <row r="3" spans="2:5" x14ac:dyDescent="0.25">
      <c r="E3">
        <f t="shared" ref="E3:E11" si="0">$B$2</f>
        <v>9</v>
      </c>
    </row>
    <row r="4" spans="2:5" x14ac:dyDescent="0.25">
      <c r="E4">
        <f t="shared" si="0"/>
        <v>9</v>
      </c>
    </row>
    <row r="5" spans="2:5" x14ac:dyDescent="0.25">
      <c r="E5">
        <f t="shared" si="0"/>
        <v>9</v>
      </c>
    </row>
    <row r="6" spans="2:5" x14ac:dyDescent="0.25">
      <c r="E6">
        <f t="shared" si="0"/>
        <v>9</v>
      </c>
    </row>
    <row r="7" spans="2:5" x14ac:dyDescent="0.25">
      <c r="E7">
        <f t="shared" si="0"/>
        <v>9</v>
      </c>
    </row>
    <row r="8" spans="2:5" x14ac:dyDescent="0.25">
      <c r="E8">
        <f t="shared" si="0"/>
        <v>9</v>
      </c>
    </row>
    <row r="9" spans="2:5" x14ac:dyDescent="0.25">
      <c r="E9">
        <f t="shared" si="0"/>
        <v>9</v>
      </c>
    </row>
    <row r="10" spans="2:5" x14ac:dyDescent="0.25">
      <c r="E10">
        <f t="shared" si="0"/>
        <v>9</v>
      </c>
    </row>
    <row r="11" spans="2:5" x14ac:dyDescent="0.25">
      <c r="E11">
        <f t="shared" si="0"/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130" zoomScaleNormal="130" workbookViewId="0">
      <selection activeCell="B10" sqref="B10:F10"/>
    </sheetView>
  </sheetViews>
  <sheetFormatPr defaultRowHeight="15" x14ac:dyDescent="0.25"/>
  <cols>
    <col min="1" max="1" width="13.28515625" customWidth="1"/>
    <col min="2" max="2" width="11.5703125" customWidth="1"/>
    <col min="3" max="3" width="11.7109375" customWidth="1"/>
    <col min="4" max="4" width="12.42578125" customWidth="1"/>
    <col min="5" max="5" width="12.5703125" customWidth="1"/>
    <col min="6" max="6" width="12.28515625" customWidth="1"/>
  </cols>
  <sheetData>
    <row r="1" spans="1:6" ht="18.75" x14ac:dyDescent="0.3">
      <c r="A1" s="3" t="s">
        <v>1</v>
      </c>
    </row>
    <row r="2" spans="1:6" x14ac:dyDescent="0.25">
      <c r="A2" t="s">
        <v>2</v>
      </c>
      <c r="B2">
        <v>32000</v>
      </c>
      <c r="C2">
        <v>32000</v>
      </c>
      <c r="D2">
        <v>32000</v>
      </c>
      <c r="E2">
        <v>32000</v>
      </c>
      <c r="F2">
        <v>32000</v>
      </c>
    </row>
    <row r="3" spans="1:6" x14ac:dyDescent="0.25">
      <c r="A3" t="s">
        <v>4</v>
      </c>
      <c r="B3">
        <f>B2*0.08675</f>
        <v>2776</v>
      </c>
      <c r="C3">
        <f t="shared" ref="C3:F3" si="0">C2*0.08675</f>
        <v>2776</v>
      </c>
      <c r="D3">
        <f t="shared" si="0"/>
        <v>2776</v>
      </c>
      <c r="E3">
        <f t="shared" si="0"/>
        <v>2776</v>
      </c>
      <c r="F3">
        <f t="shared" si="0"/>
        <v>2776</v>
      </c>
    </row>
    <row r="4" spans="1:6" x14ac:dyDescent="0.25">
      <c r="A4" t="s">
        <v>6</v>
      </c>
      <c r="B4" s="5">
        <v>2.9899999999999999E-2</v>
      </c>
      <c r="C4" s="5">
        <v>2.9899999999999999E-2</v>
      </c>
      <c r="D4" s="5">
        <v>2.9899999999999999E-2</v>
      </c>
      <c r="E4" s="5">
        <v>2.9899999999999999E-2</v>
      </c>
      <c r="F4" s="5">
        <v>2.9899999999999999E-2</v>
      </c>
    </row>
    <row r="5" spans="1:6" x14ac:dyDescent="0.25">
      <c r="A5" t="s">
        <v>7</v>
      </c>
      <c r="B5">
        <v>15</v>
      </c>
      <c r="C5">
        <v>15</v>
      </c>
      <c r="D5">
        <v>15</v>
      </c>
      <c r="E5">
        <v>15</v>
      </c>
      <c r="F5">
        <v>15</v>
      </c>
    </row>
    <row r="6" spans="1:6" x14ac:dyDescent="0.25">
      <c r="A6" t="s">
        <v>5</v>
      </c>
      <c r="B6">
        <v>120</v>
      </c>
      <c r="C6">
        <v>120</v>
      </c>
      <c r="D6">
        <v>120</v>
      </c>
      <c r="E6">
        <v>120</v>
      </c>
      <c r="F6">
        <v>120</v>
      </c>
    </row>
    <row r="7" spans="1:6" x14ac:dyDescent="0.25">
      <c r="A7" t="s">
        <v>8</v>
      </c>
      <c r="B7">
        <f>SUM(B2,B3,B5,B6)</f>
        <v>34911</v>
      </c>
      <c r="C7">
        <f t="shared" ref="C7:F7" si="1">SUM(C2,C3,C5,C6)</f>
        <v>34911</v>
      </c>
      <c r="D7">
        <f t="shared" si="1"/>
        <v>34911</v>
      </c>
      <c r="E7">
        <f t="shared" si="1"/>
        <v>34911</v>
      </c>
      <c r="F7">
        <f t="shared" si="1"/>
        <v>34911</v>
      </c>
    </row>
    <row r="8" spans="1:6" x14ac:dyDescent="0.25">
      <c r="A8" t="s">
        <v>3</v>
      </c>
      <c r="B8">
        <v>11000</v>
      </c>
      <c r="C8">
        <v>11000</v>
      </c>
      <c r="D8">
        <v>11000</v>
      </c>
      <c r="E8">
        <v>11000</v>
      </c>
      <c r="F8">
        <v>11000</v>
      </c>
    </row>
    <row r="9" spans="1:6" x14ac:dyDescent="0.25">
      <c r="A9" t="s">
        <v>9</v>
      </c>
      <c r="B9">
        <f>B7-B8</f>
        <v>23911</v>
      </c>
      <c r="C9">
        <f t="shared" ref="C9:F9" si="2">C7-C8</f>
        <v>23911</v>
      </c>
      <c r="D9">
        <f t="shared" si="2"/>
        <v>23911</v>
      </c>
      <c r="E9">
        <f t="shared" si="2"/>
        <v>23911</v>
      </c>
      <c r="F9">
        <f t="shared" si="2"/>
        <v>23911</v>
      </c>
    </row>
    <row r="10" spans="1:6" x14ac:dyDescent="0.25">
      <c r="A10" t="s">
        <v>11</v>
      </c>
      <c r="B10">
        <v>3</v>
      </c>
      <c r="C10">
        <v>4</v>
      </c>
      <c r="D10">
        <v>5</v>
      </c>
      <c r="E10">
        <v>6</v>
      </c>
      <c r="F10">
        <v>7</v>
      </c>
    </row>
    <row r="11" spans="1:6" x14ac:dyDescent="0.25">
      <c r="A11" t="s">
        <v>10</v>
      </c>
      <c r="B11" s="6">
        <f>PMT(B4/12,B10*12,B9,0,0)</f>
        <v>-695.2554316116682</v>
      </c>
      <c r="C11" s="6">
        <f t="shared" ref="C11:F11" si="3">PMT(C4/12,C10*12,C9,0,0)</f>
        <v>-529.14822039028172</v>
      </c>
      <c r="D11" s="6">
        <f t="shared" si="3"/>
        <v>-429.54311402428067</v>
      </c>
      <c r="E11" s="6">
        <f t="shared" si="3"/>
        <v>-363.18902050816189</v>
      </c>
      <c r="F11" s="6">
        <f t="shared" si="3"/>
        <v>-315.83546434490734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205" zoomScaleNormal="205" workbookViewId="0">
      <selection activeCell="G1" sqref="G1:G8"/>
    </sheetView>
  </sheetViews>
  <sheetFormatPr defaultRowHeight="15" x14ac:dyDescent="0.25"/>
  <sheetData>
    <row r="1" spans="1:7" x14ac:dyDescent="0.25">
      <c r="A1">
        <v>100</v>
      </c>
      <c r="B1">
        <v>100</v>
      </c>
      <c r="C1">
        <v>100</v>
      </c>
      <c r="D1">
        <v>100</v>
      </c>
      <c r="E1">
        <v>100</v>
      </c>
      <c r="F1">
        <v>5</v>
      </c>
      <c r="G1">
        <f>F1*3</f>
        <v>15</v>
      </c>
    </row>
    <row r="2" spans="1:7" x14ac:dyDescent="0.25">
      <c r="A2">
        <v>200</v>
      </c>
      <c r="B2">
        <v>200</v>
      </c>
      <c r="C2">
        <v>200</v>
      </c>
      <c r="D2">
        <v>200</v>
      </c>
      <c r="E2">
        <v>200</v>
      </c>
      <c r="F2">
        <v>6</v>
      </c>
      <c r="G2">
        <f t="shared" ref="G2:G8" si="0">F2*3</f>
        <v>18</v>
      </c>
    </row>
    <row r="3" spans="1:7" x14ac:dyDescent="0.25">
      <c r="A3">
        <v>300</v>
      </c>
      <c r="B3">
        <v>300</v>
      </c>
      <c r="C3">
        <v>300</v>
      </c>
      <c r="D3">
        <v>300</v>
      </c>
      <c r="E3">
        <v>300</v>
      </c>
      <c r="F3">
        <v>7</v>
      </c>
      <c r="G3">
        <f t="shared" si="0"/>
        <v>21</v>
      </c>
    </row>
    <row r="4" spans="1:7" x14ac:dyDescent="0.25">
      <c r="A4">
        <v>400</v>
      </c>
      <c r="B4">
        <v>400</v>
      </c>
      <c r="C4">
        <v>400</v>
      </c>
      <c r="D4">
        <v>400</v>
      </c>
      <c r="E4">
        <v>400</v>
      </c>
      <c r="F4">
        <v>8</v>
      </c>
      <c r="G4">
        <f t="shared" si="0"/>
        <v>24</v>
      </c>
    </row>
    <row r="5" spans="1:7" x14ac:dyDescent="0.25">
      <c r="A5">
        <v>500</v>
      </c>
      <c r="B5">
        <v>500</v>
      </c>
      <c r="C5">
        <v>500</v>
      </c>
      <c r="D5">
        <v>500</v>
      </c>
      <c r="E5">
        <v>500</v>
      </c>
      <c r="F5">
        <v>9</v>
      </c>
      <c r="G5">
        <f t="shared" si="0"/>
        <v>27</v>
      </c>
    </row>
    <row r="6" spans="1:7" x14ac:dyDescent="0.25">
      <c r="A6">
        <v>600</v>
      </c>
      <c r="B6">
        <v>600</v>
      </c>
      <c r="C6">
        <v>600</v>
      </c>
      <c r="D6">
        <v>600</v>
      </c>
      <c r="E6">
        <v>600</v>
      </c>
      <c r="F6">
        <v>10</v>
      </c>
      <c r="G6">
        <f t="shared" si="0"/>
        <v>30</v>
      </c>
    </row>
    <row r="7" spans="1:7" x14ac:dyDescent="0.25">
      <c r="A7">
        <v>700</v>
      </c>
      <c r="B7">
        <v>700</v>
      </c>
      <c r="C7">
        <v>700</v>
      </c>
      <c r="D7">
        <v>700</v>
      </c>
      <c r="E7">
        <v>700</v>
      </c>
      <c r="F7">
        <v>11</v>
      </c>
      <c r="G7">
        <f t="shared" si="0"/>
        <v>33</v>
      </c>
    </row>
    <row r="8" spans="1:7" x14ac:dyDescent="0.25">
      <c r="A8">
        <v>800</v>
      </c>
      <c r="B8">
        <v>800</v>
      </c>
      <c r="C8">
        <v>800</v>
      </c>
      <c r="D8">
        <v>800</v>
      </c>
      <c r="E8">
        <v>800</v>
      </c>
      <c r="F8">
        <v>12</v>
      </c>
      <c r="G8">
        <f t="shared" si="0"/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"/>
  <sheetViews>
    <sheetView tabSelected="1" workbookViewId="0">
      <selection activeCell="A3" sqref="A3"/>
    </sheetView>
  </sheetViews>
  <sheetFormatPr defaultRowHeight="15" x14ac:dyDescent="0.25"/>
  <cols>
    <col min="1" max="1" width="19.42578125" bestFit="1" customWidth="1"/>
    <col min="2" max="2" width="15.140625" bestFit="1" customWidth="1"/>
  </cols>
  <sheetData>
    <row r="3" spans="1:2" x14ac:dyDescent="0.25">
      <c r="A3" s="10" t="s">
        <v>52</v>
      </c>
      <c r="B3" t="s">
        <v>54</v>
      </c>
    </row>
    <row r="4" spans="1:2" x14ac:dyDescent="0.25">
      <c r="A4" s="11" t="s">
        <v>48</v>
      </c>
      <c r="B4" s="6">
        <v>84.149999999999991</v>
      </c>
    </row>
    <row r="5" spans="1:2" x14ac:dyDescent="0.25">
      <c r="A5" s="12" t="s">
        <v>31</v>
      </c>
      <c r="B5" s="6">
        <v>39.799999999999997</v>
      </c>
    </row>
    <row r="6" spans="1:2" x14ac:dyDescent="0.25">
      <c r="A6" s="12" t="s">
        <v>24</v>
      </c>
      <c r="B6" s="6">
        <v>20</v>
      </c>
    </row>
    <row r="7" spans="1:2" x14ac:dyDescent="0.25">
      <c r="A7" s="12" t="s">
        <v>18</v>
      </c>
      <c r="B7" s="6">
        <v>10</v>
      </c>
    </row>
    <row r="8" spans="1:2" x14ac:dyDescent="0.25">
      <c r="A8" s="12" t="s">
        <v>22</v>
      </c>
      <c r="B8" s="6">
        <v>5.9499999999999993</v>
      </c>
    </row>
    <row r="9" spans="1:2" x14ac:dyDescent="0.25">
      <c r="A9" s="12" t="s">
        <v>25</v>
      </c>
      <c r="B9" s="6">
        <v>4.4000000000000004</v>
      </c>
    </row>
    <row r="10" spans="1:2" x14ac:dyDescent="0.25">
      <c r="A10" s="12" t="s">
        <v>21</v>
      </c>
      <c r="B10" s="6">
        <v>4</v>
      </c>
    </row>
    <row r="11" spans="1:2" x14ac:dyDescent="0.25">
      <c r="A11" s="11" t="s">
        <v>50</v>
      </c>
      <c r="B11" s="6">
        <v>78.830000000000013</v>
      </c>
    </row>
    <row r="12" spans="1:2" x14ac:dyDescent="0.25">
      <c r="A12" s="12" t="s">
        <v>42</v>
      </c>
      <c r="B12" s="6">
        <v>21</v>
      </c>
    </row>
    <row r="13" spans="1:2" x14ac:dyDescent="0.25">
      <c r="A13" s="12" t="s">
        <v>39</v>
      </c>
      <c r="B13" s="6">
        <v>19.950000000000003</v>
      </c>
    </row>
    <row r="14" spans="1:2" x14ac:dyDescent="0.25">
      <c r="A14" s="12" t="s">
        <v>38</v>
      </c>
      <c r="B14" s="6">
        <v>9.9600000000000009</v>
      </c>
    </row>
    <row r="15" spans="1:2" x14ac:dyDescent="0.25">
      <c r="A15" s="12" t="s">
        <v>40</v>
      </c>
      <c r="B15" s="6">
        <v>7.99</v>
      </c>
    </row>
    <row r="16" spans="1:2" x14ac:dyDescent="0.25">
      <c r="A16" s="12" t="s">
        <v>41</v>
      </c>
      <c r="B16" s="6">
        <v>7.99</v>
      </c>
    </row>
    <row r="17" spans="1:2" x14ac:dyDescent="0.25">
      <c r="A17" s="12" t="s">
        <v>44</v>
      </c>
      <c r="B17" s="6">
        <v>5.97</v>
      </c>
    </row>
    <row r="18" spans="1:2" x14ac:dyDescent="0.25">
      <c r="A18" s="12" t="s">
        <v>43</v>
      </c>
      <c r="B18" s="6">
        <v>5.97</v>
      </c>
    </row>
    <row r="19" spans="1:2" x14ac:dyDescent="0.25">
      <c r="A19" s="11" t="s">
        <v>49</v>
      </c>
      <c r="B19" s="6">
        <v>151.34</v>
      </c>
    </row>
    <row r="20" spans="1:2" x14ac:dyDescent="0.25">
      <c r="A20" s="12" t="s">
        <v>33</v>
      </c>
      <c r="B20" s="6">
        <v>40</v>
      </c>
    </row>
    <row r="21" spans="1:2" x14ac:dyDescent="0.25">
      <c r="A21" s="12" t="s">
        <v>30</v>
      </c>
      <c r="B21" s="6">
        <v>30</v>
      </c>
    </row>
    <row r="22" spans="1:2" x14ac:dyDescent="0.25">
      <c r="A22" s="12" t="s">
        <v>29</v>
      </c>
      <c r="B22" s="6">
        <v>19.96</v>
      </c>
    </row>
    <row r="23" spans="1:2" x14ac:dyDescent="0.25">
      <c r="A23" s="12" t="s">
        <v>27</v>
      </c>
      <c r="B23" s="6">
        <v>19.950000000000003</v>
      </c>
    </row>
    <row r="24" spans="1:2" x14ac:dyDescent="0.25">
      <c r="A24" s="12" t="s">
        <v>35</v>
      </c>
      <c r="B24" s="6">
        <v>15</v>
      </c>
    </row>
    <row r="25" spans="1:2" x14ac:dyDescent="0.25">
      <c r="A25" s="12" t="s">
        <v>36</v>
      </c>
      <c r="B25" s="6">
        <v>13.93</v>
      </c>
    </row>
    <row r="26" spans="1:2" x14ac:dyDescent="0.25">
      <c r="A26" s="12" t="s">
        <v>37</v>
      </c>
      <c r="B26" s="6">
        <v>12.5</v>
      </c>
    </row>
    <row r="27" spans="1:2" x14ac:dyDescent="0.25">
      <c r="A27" s="11" t="s">
        <v>53</v>
      </c>
      <c r="B27" s="6">
        <v>314.32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zoomScale="115" zoomScaleNormal="115" workbookViewId="0">
      <pane xSplit="4" ySplit="4" topLeftCell="E10" activePane="bottomRight" state="frozen"/>
      <selection activeCell="A11" sqref="A11"/>
      <selection pane="topRight" activeCell="A11" sqref="A11"/>
      <selection pane="bottomLeft" activeCell="A11" sqref="A11"/>
      <selection pane="bottomRight" activeCell="A11" sqref="A11"/>
    </sheetView>
  </sheetViews>
  <sheetFormatPr defaultRowHeight="15" x14ac:dyDescent="0.25"/>
  <cols>
    <col min="1" max="1" width="16.5703125" customWidth="1"/>
    <col min="5" max="5" width="17.7109375" customWidth="1"/>
    <col min="7" max="7" width="13.42578125" bestFit="1" customWidth="1"/>
  </cols>
  <sheetData>
    <row r="1" spans="1:33" ht="28.5" x14ac:dyDescent="0.45">
      <c r="A1" s="4" t="s">
        <v>12</v>
      </c>
      <c r="E1" s="2">
        <f ca="1">NOW()</f>
        <v>42479.849172916664</v>
      </c>
      <c r="G1">
        <f ca="1">MONTH(E1)</f>
        <v>4</v>
      </c>
      <c r="H1">
        <f ca="1">DAY(E1)</f>
        <v>19</v>
      </c>
      <c r="I1">
        <f ca="1">YEAR(E1)</f>
        <v>2016</v>
      </c>
      <c r="K1">
        <f ca="1">HOUR(E1)</f>
        <v>20</v>
      </c>
      <c r="L1">
        <f ca="1">MINUTE(E1)</f>
        <v>22</v>
      </c>
    </row>
    <row r="2" spans="1:33" x14ac:dyDescent="0.25">
      <c r="A2" t="s">
        <v>19</v>
      </c>
      <c r="B2">
        <v>20</v>
      </c>
      <c r="E2" s="1">
        <v>29221</v>
      </c>
      <c r="G2">
        <f>MONTH(E2)</f>
        <v>1</v>
      </c>
      <c r="H2">
        <f>DAY(E2)</f>
        <v>1</v>
      </c>
      <c r="I2">
        <f>YEAR(E2)</f>
        <v>1980</v>
      </c>
      <c r="K2">
        <f>HOUR(E2)</f>
        <v>0</v>
      </c>
      <c r="L2">
        <f>MINUTE(E2)</f>
        <v>0</v>
      </c>
    </row>
    <row r="4" spans="1:33" x14ac:dyDescent="0.25">
      <c r="A4" t="s">
        <v>13</v>
      </c>
      <c r="B4" t="s">
        <v>14</v>
      </c>
      <c r="C4" t="s">
        <v>15</v>
      </c>
      <c r="D4" t="s">
        <v>8</v>
      </c>
      <c r="E4" t="s">
        <v>16</v>
      </c>
      <c r="F4" t="s">
        <v>4</v>
      </c>
      <c r="G4" t="s">
        <v>45</v>
      </c>
      <c r="H4" t="s">
        <v>17</v>
      </c>
      <c r="I4" t="s">
        <v>47</v>
      </c>
      <c r="J4" t="s">
        <v>51</v>
      </c>
    </row>
    <row r="5" spans="1:33" x14ac:dyDescent="0.25">
      <c r="A5" t="s">
        <v>18</v>
      </c>
      <c r="B5">
        <v>20</v>
      </c>
      <c r="C5" s="6">
        <v>0.5</v>
      </c>
      <c r="D5" s="6">
        <f t="shared" ref="D5:D24" si="0">B5*C5</f>
        <v>10</v>
      </c>
      <c r="E5" t="s">
        <v>20</v>
      </c>
      <c r="F5" s="6">
        <f t="shared" ref="F5:F7" si="1">IF(E5="food",0%,IF(E5= "condiment",0%,8.625%))*D5</f>
        <v>0</v>
      </c>
      <c r="G5" s="6">
        <f t="shared" ref="G5:G24" si="2">VLOOKUP(E5,TaxRateTable,2,FALSE)*D5</f>
        <v>0.2</v>
      </c>
      <c r="H5" t="s">
        <v>48</v>
      </c>
      <c r="I5" t="str">
        <f>LEFT(H5,1)</f>
        <v>G</v>
      </c>
      <c r="J5" t="str">
        <f>RIGHT(H5,1)</f>
        <v>g</v>
      </c>
      <c r="AG5">
        <v>123</v>
      </c>
    </row>
    <row r="6" spans="1:33" x14ac:dyDescent="0.25">
      <c r="A6" t="s">
        <v>21</v>
      </c>
      <c r="B6">
        <v>20</v>
      </c>
      <c r="C6" s="6">
        <v>0.2</v>
      </c>
      <c r="D6" s="6">
        <f t="shared" si="0"/>
        <v>4</v>
      </c>
      <c r="E6" t="s">
        <v>20</v>
      </c>
      <c r="F6" s="6">
        <f t="shared" si="1"/>
        <v>0</v>
      </c>
      <c r="G6" s="6">
        <f t="shared" si="2"/>
        <v>0.08</v>
      </c>
      <c r="H6" t="s">
        <v>48</v>
      </c>
      <c r="I6" t="str">
        <f t="shared" ref="I6:I24" si="3">LEFT(H6,1)</f>
        <v>G</v>
      </c>
      <c r="J6" t="str">
        <f t="shared" ref="J6:J24" si="4">RIGHT(H6,1)</f>
        <v>g</v>
      </c>
    </row>
    <row r="7" spans="1:33" x14ac:dyDescent="0.25">
      <c r="A7" t="s">
        <v>31</v>
      </c>
      <c r="B7">
        <v>20</v>
      </c>
      <c r="C7" s="6">
        <v>1.99</v>
      </c>
      <c r="D7" s="6">
        <f t="shared" si="0"/>
        <v>39.799999999999997</v>
      </c>
      <c r="E7" t="s">
        <v>20</v>
      </c>
      <c r="F7" s="6">
        <f t="shared" si="1"/>
        <v>0</v>
      </c>
      <c r="G7" s="6">
        <f t="shared" si="2"/>
        <v>0.79599999999999993</v>
      </c>
      <c r="H7" t="s">
        <v>48</v>
      </c>
      <c r="I7" t="str">
        <f t="shared" si="3"/>
        <v>G</v>
      </c>
      <c r="J7" t="str">
        <f t="shared" si="4"/>
        <v>g</v>
      </c>
    </row>
    <row r="8" spans="1:33" x14ac:dyDescent="0.25">
      <c r="A8" t="s">
        <v>22</v>
      </c>
      <c r="B8">
        <v>5</v>
      </c>
      <c r="C8" s="6">
        <v>1.19</v>
      </c>
      <c r="D8" s="6">
        <f t="shared" si="0"/>
        <v>5.9499999999999993</v>
      </c>
      <c r="E8" t="s">
        <v>23</v>
      </c>
      <c r="F8" s="6">
        <f>IF(E8="food",0%,IF(E8= "condiment",0%,8.625%))*D8</f>
        <v>0.51318749999999991</v>
      </c>
      <c r="G8" s="6">
        <f t="shared" si="2"/>
        <v>0.51318749999999991</v>
      </c>
      <c r="H8" t="s">
        <v>48</v>
      </c>
      <c r="I8" t="str">
        <f t="shared" si="3"/>
        <v>G</v>
      </c>
      <c r="J8" t="str">
        <f t="shared" si="4"/>
        <v>g</v>
      </c>
    </row>
    <row r="9" spans="1:33" x14ac:dyDescent="0.25">
      <c r="A9" t="s">
        <v>24</v>
      </c>
      <c r="B9">
        <v>20</v>
      </c>
      <c r="C9" s="6">
        <v>1</v>
      </c>
      <c r="D9" s="6">
        <f t="shared" si="0"/>
        <v>20</v>
      </c>
      <c r="E9" t="s">
        <v>20</v>
      </c>
      <c r="F9" s="6">
        <f t="shared" ref="F9:F24" si="5">IF(E9="food",0%,IF(E9= "condiment",0%,8.625%))*D9</f>
        <v>0</v>
      </c>
      <c r="G9" s="6">
        <f t="shared" si="2"/>
        <v>0.4</v>
      </c>
      <c r="H9" t="s">
        <v>48</v>
      </c>
      <c r="I9" t="str">
        <f t="shared" si="3"/>
        <v>G</v>
      </c>
      <c r="J9" t="str">
        <f t="shared" si="4"/>
        <v>g</v>
      </c>
    </row>
    <row r="10" spans="1:33" x14ac:dyDescent="0.25">
      <c r="A10" t="s">
        <v>25</v>
      </c>
      <c r="B10">
        <v>2</v>
      </c>
      <c r="C10" s="6">
        <v>2.2000000000000002</v>
      </c>
      <c r="D10" s="6">
        <f t="shared" si="0"/>
        <v>4.4000000000000004</v>
      </c>
      <c r="E10" t="s">
        <v>26</v>
      </c>
      <c r="F10" s="6">
        <f t="shared" si="5"/>
        <v>0</v>
      </c>
      <c r="G10" s="6">
        <f t="shared" si="2"/>
        <v>0</v>
      </c>
      <c r="H10" t="s">
        <v>48</v>
      </c>
      <c r="I10" t="str">
        <f t="shared" si="3"/>
        <v>G</v>
      </c>
      <c r="J10" t="str">
        <f t="shared" si="4"/>
        <v>g</v>
      </c>
    </row>
    <row r="11" spans="1:33" x14ac:dyDescent="0.25">
      <c r="A11" t="s">
        <v>27</v>
      </c>
      <c r="B11">
        <v>5</v>
      </c>
      <c r="C11" s="6">
        <v>3.99</v>
      </c>
      <c r="D11" s="6">
        <f t="shared" si="0"/>
        <v>19.950000000000003</v>
      </c>
      <c r="E11" t="s">
        <v>28</v>
      </c>
      <c r="F11" s="6">
        <f t="shared" si="5"/>
        <v>1.7206875000000001</v>
      </c>
      <c r="G11" s="6">
        <f t="shared" si="2"/>
        <v>1.7206875000000001</v>
      </c>
      <c r="H11" t="s">
        <v>49</v>
      </c>
      <c r="I11" t="str">
        <f t="shared" si="3"/>
        <v>M</v>
      </c>
      <c r="J11" t="str">
        <f t="shared" si="4"/>
        <v>c</v>
      </c>
    </row>
    <row r="12" spans="1:33" x14ac:dyDescent="0.25">
      <c r="A12" t="s">
        <v>29</v>
      </c>
      <c r="B12">
        <v>4</v>
      </c>
      <c r="C12" s="6">
        <v>4.99</v>
      </c>
      <c r="D12" s="6">
        <f t="shared" si="0"/>
        <v>19.96</v>
      </c>
      <c r="E12" t="s">
        <v>20</v>
      </c>
      <c r="F12" s="6">
        <f t="shared" si="5"/>
        <v>0</v>
      </c>
      <c r="G12" s="6">
        <f t="shared" si="2"/>
        <v>0.3992</v>
      </c>
      <c r="H12" t="s">
        <v>49</v>
      </c>
      <c r="I12" t="str">
        <f t="shared" si="3"/>
        <v>M</v>
      </c>
      <c r="J12" t="str">
        <f t="shared" si="4"/>
        <v>c</v>
      </c>
    </row>
    <row r="13" spans="1:33" x14ac:dyDescent="0.25">
      <c r="A13" t="s">
        <v>30</v>
      </c>
      <c r="B13">
        <v>2</v>
      </c>
      <c r="C13" s="6">
        <v>15</v>
      </c>
      <c r="D13" s="6">
        <f t="shared" si="0"/>
        <v>30</v>
      </c>
      <c r="E13" t="s">
        <v>32</v>
      </c>
      <c r="F13" s="6">
        <f t="shared" si="5"/>
        <v>2.5874999999999999</v>
      </c>
      <c r="G13" s="6">
        <f t="shared" si="2"/>
        <v>2.5874999999999999</v>
      </c>
      <c r="H13" t="s">
        <v>49</v>
      </c>
      <c r="I13" t="str">
        <f t="shared" si="3"/>
        <v>M</v>
      </c>
      <c r="J13" t="str">
        <f t="shared" si="4"/>
        <v>c</v>
      </c>
    </row>
    <row r="14" spans="1:33" x14ac:dyDescent="0.25">
      <c r="A14" t="s">
        <v>33</v>
      </c>
      <c r="B14">
        <v>2</v>
      </c>
      <c r="C14" s="6">
        <v>20</v>
      </c>
      <c r="D14" s="6">
        <f t="shared" si="0"/>
        <v>40</v>
      </c>
      <c r="E14" t="s">
        <v>34</v>
      </c>
      <c r="F14" s="6">
        <f t="shared" si="5"/>
        <v>3.4499999999999997</v>
      </c>
      <c r="G14" s="6">
        <f t="shared" si="2"/>
        <v>3.4499999999999997</v>
      </c>
      <c r="H14" t="s">
        <v>49</v>
      </c>
      <c r="I14" t="str">
        <f t="shared" si="3"/>
        <v>M</v>
      </c>
      <c r="J14" t="str">
        <f t="shared" si="4"/>
        <v>c</v>
      </c>
    </row>
    <row r="15" spans="1:33" x14ac:dyDescent="0.25">
      <c r="A15" t="s">
        <v>35</v>
      </c>
      <c r="B15">
        <v>5</v>
      </c>
      <c r="C15" s="6">
        <v>3</v>
      </c>
      <c r="D15" s="6">
        <f t="shared" si="0"/>
        <v>15</v>
      </c>
      <c r="E15" t="s">
        <v>23</v>
      </c>
      <c r="F15" s="6">
        <f t="shared" si="5"/>
        <v>1.29375</v>
      </c>
      <c r="G15" s="6">
        <f t="shared" si="2"/>
        <v>1.29375</v>
      </c>
      <c r="H15" t="s">
        <v>49</v>
      </c>
      <c r="I15" t="str">
        <f t="shared" si="3"/>
        <v>M</v>
      </c>
      <c r="J15" t="str">
        <f t="shared" si="4"/>
        <v>c</v>
      </c>
    </row>
    <row r="16" spans="1:33" x14ac:dyDescent="0.25">
      <c r="A16" t="s">
        <v>36</v>
      </c>
      <c r="B16">
        <v>7</v>
      </c>
      <c r="C16" s="6">
        <v>1.99</v>
      </c>
      <c r="D16" s="6">
        <f t="shared" si="0"/>
        <v>13.93</v>
      </c>
      <c r="E16" t="s">
        <v>32</v>
      </c>
      <c r="F16" s="6">
        <f t="shared" si="5"/>
        <v>1.2014624999999999</v>
      </c>
      <c r="G16" s="6">
        <f t="shared" si="2"/>
        <v>1.2014624999999999</v>
      </c>
      <c r="H16" t="s">
        <v>49</v>
      </c>
      <c r="I16" t="str">
        <f t="shared" si="3"/>
        <v>M</v>
      </c>
      <c r="J16" t="str">
        <f t="shared" si="4"/>
        <v>c</v>
      </c>
    </row>
    <row r="17" spans="1:10" x14ac:dyDescent="0.25">
      <c r="A17" t="s">
        <v>37</v>
      </c>
      <c r="B17">
        <v>5</v>
      </c>
      <c r="C17" s="6">
        <v>2.5</v>
      </c>
      <c r="D17" s="6">
        <f t="shared" si="0"/>
        <v>12.5</v>
      </c>
      <c r="E17" t="s">
        <v>32</v>
      </c>
      <c r="F17" s="6">
        <f t="shared" si="5"/>
        <v>1.078125</v>
      </c>
      <c r="G17" s="6">
        <f t="shared" si="2"/>
        <v>1.078125</v>
      </c>
      <c r="H17" t="s">
        <v>49</v>
      </c>
      <c r="I17" t="str">
        <f t="shared" si="3"/>
        <v>M</v>
      </c>
      <c r="J17" t="str">
        <f t="shared" si="4"/>
        <v>c</v>
      </c>
    </row>
    <row r="18" spans="1:10" x14ac:dyDescent="0.25">
      <c r="A18" t="s">
        <v>38</v>
      </c>
      <c r="B18">
        <v>4</v>
      </c>
      <c r="C18" s="6">
        <v>2.4900000000000002</v>
      </c>
      <c r="D18" s="6">
        <f t="shared" si="0"/>
        <v>9.9600000000000009</v>
      </c>
      <c r="E18" t="s">
        <v>26</v>
      </c>
      <c r="F18" s="6">
        <f t="shared" si="5"/>
        <v>0</v>
      </c>
      <c r="G18" s="6">
        <f t="shared" si="2"/>
        <v>0</v>
      </c>
      <c r="H18" t="s">
        <v>50</v>
      </c>
      <c r="I18" t="str">
        <f t="shared" si="3"/>
        <v>J</v>
      </c>
      <c r="J18" t="str">
        <f t="shared" si="4"/>
        <v>e</v>
      </c>
    </row>
    <row r="19" spans="1:10" x14ac:dyDescent="0.25">
      <c r="A19" t="s">
        <v>39</v>
      </c>
      <c r="B19">
        <v>5</v>
      </c>
      <c r="C19" s="6">
        <v>3.99</v>
      </c>
      <c r="D19" s="6">
        <f t="shared" si="0"/>
        <v>19.950000000000003</v>
      </c>
      <c r="E19" t="s">
        <v>20</v>
      </c>
      <c r="F19" s="6">
        <f t="shared" si="5"/>
        <v>0</v>
      </c>
      <c r="G19" s="6">
        <f t="shared" si="2"/>
        <v>0.39900000000000008</v>
      </c>
      <c r="H19" t="s">
        <v>50</v>
      </c>
      <c r="I19" t="str">
        <f t="shared" si="3"/>
        <v>J</v>
      </c>
      <c r="J19" t="str">
        <f t="shared" si="4"/>
        <v>e</v>
      </c>
    </row>
    <row r="20" spans="1:10" x14ac:dyDescent="0.25">
      <c r="A20" t="s">
        <v>40</v>
      </c>
      <c r="B20">
        <v>1</v>
      </c>
      <c r="C20" s="6">
        <v>7.99</v>
      </c>
      <c r="D20" s="6">
        <f t="shared" si="0"/>
        <v>7.99</v>
      </c>
      <c r="E20" t="s">
        <v>32</v>
      </c>
      <c r="F20" s="6">
        <f t="shared" si="5"/>
        <v>0.68913749999999996</v>
      </c>
      <c r="G20" s="6">
        <f t="shared" si="2"/>
        <v>0.68913749999999996</v>
      </c>
      <c r="H20" t="s">
        <v>50</v>
      </c>
      <c r="I20" t="str">
        <f t="shared" si="3"/>
        <v>J</v>
      </c>
      <c r="J20" t="str">
        <f t="shared" si="4"/>
        <v>e</v>
      </c>
    </row>
    <row r="21" spans="1:10" x14ac:dyDescent="0.25">
      <c r="A21" t="s">
        <v>41</v>
      </c>
      <c r="B21">
        <v>1</v>
      </c>
      <c r="C21" s="6">
        <v>7.99</v>
      </c>
      <c r="D21" s="6">
        <f t="shared" si="0"/>
        <v>7.99</v>
      </c>
      <c r="E21" t="s">
        <v>32</v>
      </c>
      <c r="F21" s="6">
        <f t="shared" si="5"/>
        <v>0.68913749999999996</v>
      </c>
      <c r="G21" s="6">
        <f t="shared" si="2"/>
        <v>0.68913749999999996</v>
      </c>
      <c r="H21" t="s">
        <v>50</v>
      </c>
      <c r="I21" t="str">
        <f t="shared" si="3"/>
        <v>J</v>
      </c>
      <c r="J21" t="str">
        <f t="shared" si="4"/>
        <v>e</v>
      </c>
    </row>
    <row r="22" spans="1:10" x14ac:dyDescent="0.25">
      <c r="A22" t="s">
        <v>42</v>
      </c>
      <c r="B22">
        <v>7</v>
      </c>
      <c r="C22" s="6">
        <v>3</v>
      </c>
      <c r="D22" s="6">
        <f t="shared" si="0"/>
        <v>21</v>
      </c>
      <c r="E22" t="s">
        <v>32</v>
      </c>
      <c r="F22" s="6">
        <f t="shared" si="5"/>
        <v>1.8112499999999998</v>
      </c>
      <c r="G22" s="6">
        <f t="shared" si="2"/>
        <v>1.8112499999999998</v>
      </c>
      <c r="H22" t="s">
        <v>50</v>
      </c>
      <c r="I22" t="str">
        <f t="shared" si="3"/>
        <v>J</v>
      </c>
      <c r="J22" t="str">
        <f t="shared" si="4"/>
        <v>e</v>
      </c>
    </row>
    <row r="23" spans="1:10" x14ac:dyDescent="0.25">
      <c r="A23" t="s">
        <v>43</v>
      </c>
      <c r="B23">
        <v>3</v>
      </c>
      <c r="C23" s="6">
        <v>1.99</v>
      </c>
      <c r="D23" s="6">
        <f t="shared" si="0"/>
        <v>5.97</v>
      </c>
      <c r="E23" t="s">
        <v>20</v>
      </c>
      <c r="F23" s="6">
        <f t="shared" si="5"/>
        <v>0</v>
      </c>
      <c r="G23" s="6">
        <f t="shared" si="2"/>
        <v>0.11939999999999999</v>
      </c>
      <c r="H23" t="s">
        <v>50</v>
      </c>
      <c r="I23" t="str">
        <f t="shared" si="3"/>
        <v>J</v>
      </c>
      <c r="J23" t="str">
        <f t="shared" si="4"/>
        <v>e</v>
      </c>
    </row>
    <row r="24" spans="1:10" x14ac:dyDescent="0.25">
      <c r="A24" t="s">
        <v>44</v>
      </c>
      <c r="B24">
        <v>3</v>
      </c>
      <c r="C24" s="6">
        <v>1.99</v>
      </c>
      <c r="D24" s="6">
        <f t="shared" si="0"/>
        <v>5.97</v>
      </c>
      <c r="E24" t="s">
        <v>20</v>
      </c>
      <c r="F24" s="6">
        <f t="shared" si="5"/>
        <v>0</v>
      </c>
      <c r="G24" s="6">
        <f t="shared" si="2"/>
        <v>0.11939999999999999</v>
      </c>
      <c r="H24" t="s">
        <v>50</v>
      </c>
      <c r="I24" t="str">
        <f t="shared" si="3"/>
        <v>J</v>
      </c>
      <c r="J24" t="str">
        <f t="shared" si="4"/>
        <v>e</v>
      </c>
    </row>
    <row r="28" spans="1:10" x14ac:dyDescent="0.25">
      <c r="A28" s="7" t="s">
        <v>16</v>
      </c>
      <c r="B28" t="s">
        <v>46</v>
      </c>
    </row>
    <row r="29" spans="1:10" x14ac:dyDescent="0.25">
      <c r="A29" t="s">
        <v>20</v>
      </c>
      <c r="B29" s="8">
        <v>0.02</v>
      </c>
    </row>
    <row r="30" spans="1:10" x14ac:dyDescent="0.25">
      <c r="A30" t="s">
        <v>23</v>
      </c>
      <c r="B30" s="9">
        <v>8.6249999999999993E-2</v>
      </c>
    </row>
    <row r="31" spans="1:10" x14ac:dyDescent="0.25">
      <c r="A31" t="s">
        <v>26</v>
      </c>
      <c r="B31" s="8">
        <v>0</v>
      </c>
    </row>
    <row r="32" spans="1:10" x14ac:dyDescent="0.25">
      <c r="A32" t="s">
        <v>28</v>
      </c>
      <c r="B32" s="9">
        <v>8.6249999999999993E-2</v>
      </c>
    </row>
    <row r="33" spans="1:2" x14ac:dyDescent="0.25">
      <c r="A33" t="s">
        <v>32</v>
      </c>
      <c r="B33" s="9">
        <v>8.6249999999999993E-2</v>
      </c>
    </row>
    <row r="34" spans="1:2" x14ac:dyDescent="0.25">
      <c r="A34" t="s">
        <v>34</v>
      </c>
      <c r="B34" s="9">
        <v>8.6249999999999993E-2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now()</vt:lpstr>
      <vt:lpstr>absolute reference</vt:lpstr>
      <vt:lpstr>pmt</vt:lpstr>
      <vt:lpstr>autofill</vt:lpstr>
      <vt:lpstr>pivottable</vt:lpstr>
      <vt:lpstr>BBQ data</vt:lpstr>
      <vt:lpstr>TaxRateTable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Instructional Design</cp:lastModifiedBy>
  <cp:lastPrinted>2016-04-16T18:04:15Z</cp:lastPrinted>
  <dcterms:created xsi:type="dcterms:W3CDTF">2016-04-16T14:08:57Z</dcterms:created>
  <dcterms:modified xsi:type="dcterms:W3CDTF">2016-04-20T00:23:05Z</dcterms:modified>
</cp:coreProperties>
</file>